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ahe\Desktop\E-Invoice\Zip-Dateien E-Invoicing\VSE-Dokumente\"/>
    </mc:Choice>
  </mc:AlternateContent>
  <bookViews>
    <workbookView xWindow="480" yWindow="48" windowWidth="16872" windowHeight="8256" activeTab="3"/>
  </bookViews>
  <sheets>
    <sheet name="Netznutzung, VNB --&gt; LF" sheetId="1" r:id="rId1"/>
    <sheet name="Netznutzung, ÜNB --&gt; VNB" sheetId="2" r:id="rId2"/>
    <sheet name="Ausgleichsenergie ÜNB --&gt; BGV" sheetId="3" r:id="rId3"/>
    <sheet name="Korrektur-BG-Saldo ÜNB --&gt; BGV" sheetId="4" r:id="rId4"/>
  </sheets>
  <definedNames>
    <definedName name="_xlnm.Print_Area" localSheetId="2">'Ausgleichsenergie ÜNB --&gt; BGV'!$A$1:$L$54</definedName>
    <definedName name="_xlnm.Print_Area" localSheetId="3">'Korrektur-BG-Saldo ÜNB --&gt; BGV'!$A$1:$L$54</definedName>
    <definedName name="_xlnm.Print_Area" localSheetId="1">'Netznutzung, ÜNB --&gt; VNB'!$A$1:$L$54</definedName>
    <definedName name="_xlnm.Print_Area" localSheetId="0">'Netznutzung, VNB --&gt; LF'!$A$1:$L$54</definedName>
  </definedNames>
  <calcPr calcId="162913"/>
</workbook>
</file>

<file path=xl/calcChain.xml><?xml version="1.0" encoding="utf-8"?>
<calcChain xmlns="http://schemas.openxmlformats.org/spreadsheetml/2006/main">
  <c r="K43" i="1" l="1"/>
  <c r="K41" i="1"/>
  <c r="L41" i="1" s="1"/>
  <c r="L42" i="1" s="1"/>
  <c r="K39" i="1"/>
  <c r="L39" i="1"/>
  <c r="L40" i="1" s="1"/>
  <c r="A42" i="1"/>
  <c r="L43" i="1"/>
  <c r="L44" i="1" s="1"/>
  <c r="A44" i="1"/>
  <c r="A38" i="1"/>
  <c r="L31" i="4" l="1"/>
  <c r="L33" i="4"/>
  <c r="K50" i="4"/>
  <c r="L34" i="4"/>
  <c r="A34" i="4"/>
  <c r="K32" i="4"/>
  <c r="L51" i="4" s="1"/>
  <c r="A32" i="4"/>
  <c r="K52" i="4" l="1"/>
  <c r="K54" i="4" s="1"/>
  <c r="A32" i="2"/>
  <c r="K50" i="3"/>
  <c r="L34" i="3"/>
  <c r="A34" i="3"/>
  <c r="A32" i="3" l="1"/>
  <c r="L32" i="3"/>
  <c r="K52" i="3" s="1"/>
  <c r="K54" i="3" s="1"/>
  <c r="Y6" i="2"/>
  <c r="Y5" i="2"/>
  <c r="Y4" i="2"/>
  <c r="L31" i="2" s="1"/>
  <c r="L32" i="2" l="1"/>
  <c r="K50" i="2"/>
  <c r="L51" i="3"/>
  <c r="K35" i="1"/>
  <c r="L35" i="1" s="1"/>
  <c r="L36" i="1" s="1"/>
  <c r="Y5" i="1"/>
  <c r="K33" i="1" s="1"/>
  <c r="L33" i="1" s="1"/>
  <c r="L34" i="1" s="1"/>
  <c r="Y4" i="1"/>
  <c r="K31" i="1" s="1"/>
  <c r="L31" i="1" s="1"/>
  <c r="L51" i="2" l="1"/>
  <c r="K52" i="2"/>
  <c r="K54" i="2"/>
  <c r="L32" i="1"/>
  <c r="L37" i="1"/>
  <c r="L38" i="1" s="1"/>
  <c r="L50" i="1"/>
  <c r="L52" i="1" l="1"/>
  <c r="L51" i="1" s="1"/>
  <c r="L54" i="1" l="1"/>
</calcChain>
</file>

<file path=xl/sharedStrings.xml><?xml version="1.0" encoding="utf-8"?>
<sst xmlns="http://schemas.openxmlformats.org/spreadsheetml/2006/main" count="281" uniqueCount="106">
  <si>
    <t>Preise Netznutzung</t>
  </si>
  <si>
    <t>Menge</t>
  </si>
  <si>
    <t>Einheit</t>
  </si>
  <si>
    <t>Preis/Einheit</t>
  </si>
  <si>
    <t>Betrag</t>
  </si>
  <si>
    <t>HT</t>
  </si>
  <si>
    <t>CHF/kWh</t>
  </si>
  <si>
    <t>Wirkenergie HT</t>
  </si>
  <si>
    <t>UPIX.</t>
  </si>
  <si>
    <t>kWh</t>
  </si>
  <si>
    <t>NT</t>
  </si>
  <si>
    <t>40 019 140 680</t>
  </si>
  <si>
    <t>Wirkenergie HT inkl. MWST</t>
  </si>
  <si>
    <t>%</t>
  </si>
  <si>
    <t>Grundpreis</t>
  </si>
  <si>
    <t>CHF/Monat</t>
  </si>
  <si>
    <t>Wirkenergie NT</t>
  </si>
  <si>
    <t>Systemdienstleistungen</t>
  </si>
  <si>
    <t>Wirkenergie NT inkl. MWST</t>
  </si>
  <si>
    <t>KEV</t>
  </si>
  <si>
    <t>CHF</t>
  </si>
  <si>
    <t>Stk</t>
  </si>
  <si>
    <t>Energieeffizienz</t>
  </si>
  <si>
    <t>Grundpreis inkl. MWST</t>
  </si>
  <si>
    <t>12XEWZ-NETZ-ZH-Q</t>
  </si>
  <si>
    <t>Systemdienstleistungen inkl. MWST</t>
  </si>
  <si>
    <t>Name</t>
  </si>
  <si>
    <t>ewz Verteilnetz</t>
  </si>
  <si>
    <t>Abgaben an Gemeinwesen</t>
  </si>
  <si>
    <t>CH-108.954.9XX MWST</t>
  </si>
  <si>
    <t>Tramstrasse 35</t>
  </si>
  <si>
    <t>Netz Services</t>
  </si>
  <si>
    <t>business-services@ewz.ch</t>
  </si>
  <si>
    <t>Rechnungsempfänger</t>
  </si>
  <si>
    <t>12X-0000000761-0</t>
  </si>
  <si>
    <t>Power AG</t>
  </si>
  <si>
    <t>Teststrasse 1</t>
  </si>
  <si>
    <t>Lieferinformationen</t>
  </si>
  <si>
    <t>Netz 400</t>
  </si>
  <si>
    <t>Lettenweg 18</t>
  </si>
  <si>
    <t>Zahlungsinformationen</t>
  </si>
  <si>
    <t>00 00010 10648 50010 01686 41259</t>
  </si>
  <si>
    <t>01-20734-6</t>
  </si>
  <si>
    <t>Referenz</t>
  </si>
  <si>
    <t>Erstellungsdatum</t>
  </si>
  <si>
    <t>Rechnungsdatum</t>
  </si>
  <si>
    <t>Währung</t>
  </si>
  <si>
    <t>Messpunkt</t>
  </si>
  <si>
    <t>Adresse</t>
  </si>
  <si>
    <t>CH-3300 Adelboden</t>
  </si>
  <si>
    <t>01.04.2013 - 30.06.2013</t>
  </si>
  <si>
    <t>Zahlbar bis am</t>
  </si>
  <si>
    <t>EIC X-Code</t>
  </si>
  <si>
    <t>CH-8000 Zürich</t>
  </si>
  <si>
    <t>UID-Nr.:</t>
  </si>
  <si>
    <t>CH-8050 Zürich</t>
  </si>
  <si>
    <t>Abteilung</t>
  </si>
  <si>
    <t>Rechnungsbetrag</t>
  </si>
  <si>
    <t>Rundungsdifferenz</t>
  </si>
  <si>
    <t>Nettobetrag (exkl. MWST)</t>
  </si>
  <si>
    <t>Nettobetrag (inkl. MWST)</t>
  </si>
  <si>
    <t>Netznutzung</t>
  </si>
  <si>
    <t>Liefer-Zeitraum (von/bis)</t>
  </si>
  <si>
    <t>MWST-Betrag: 8% von CHF 271.90</t>
  </si>
  <si>
    <t>CH10050012345000000000000000000233</t>
  </si>
  <si>
    <t>10XCH-SWISSGRIDC</t>
  </si>
  <si>
    <t>Swissgrid AG</t>
  </si>
  <si>
    <t>Werkstrasse 12</t>
  </si>
  <si>
    <t>CH-5080 Laufenburg</t>
  </si>
  <si>
    <t>Bilanzkoordination</t>
  </si>
  <si>
    <t>info@swissgrid.ch</t>
  </si>
  <si>
    <t>CHE-112.175.457 MWST</t>
  </si>
  <si>
    <t>CH9104835039348042000</t>
  </si>
  <si>
    <t>12XBKW-HANDEL--X</t>
  </si>
  <si>
    <t>BKW Energie AG</t>
  </si>
  <si>
    <t>Viktoriaplatz 2</t>
  </si>
  <si>
    <t>CH-3013 Bern</t>
  </si>
  <si>
    <t>EUR</t>
  </si>
  <si>
    <t>BG-Ausgleichsenergie short</t>
  </si>
  <si>
    <t>01.12.2015 - 31.12.2015</t>
  </si>
  <si>
    <t>BG-Ausgleichsenergie</t>
  </si>
  <si>
    <t>MWST-Betrag: 8% von EUR 19473.59</t>
  </si>
  <si>
    <t>BG-Ausgleichsenergie long</t>
  </si>
  <si>
    <t>Bilanzgruppen-Ausgleichsenergie</t>
  </si>
  <si>
    <t>CH2804835039348041000</t>
  </si>
  <si>
    <t>Netz (EIC Y-Code)</t>
  </si>
  <si>
    <t>Gemeindewerke Horgen</t>
  </si>
  <si>
    <t>Seestrasse 335</t>
  </si>
  <si>
    <t>CH-8810 Horgen</t>
  </si>
  <si>
    <t>12Y-0000000632-0</t>
  </si>
  <si>
    <t>Netznutzung Übertragungsnetz</t>
  </si>
  <si>
    <t>Netznutzung ÜN</t>
  </si>
  <si>
    <t>Rechnungssteller</t>
  </si>
  <si>
    <t>INVOICE</t>
  </si>
  <si>
    <t>CORRECTION</t>
  </si>
  <si>
    <t>Rechnungs-Nr.</t>
  </si>
  <si>
    <t>Referenz (ersetzt diese Rechnung)</t>
  </si>
  <si>
    <t>Konto-Nr.</t>
  </si>
  <si>
    <t>IBAN-Nr.</t>
  </si>
  <si>
    <t>ESR-Nr.</t>
  </si>
  <si>
    <t xml:space="preserve">info@swissgrid.ch
+41 848 </t>
  </si>
  <si>
    <t>+41 848 016 016</t>
  </si>
  <si>
    <t>Balancing Energy</t>
  </si>
  <si>
    <t>GridUsage (DSO)</t>
  </si>
  <si>
    <t>GridUsage (Customer)</t>
  </si>
  <si>
    <t>Rabatt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</si>
</sst>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"/>
    <numFmt numFmtId="165" formatCode="00."/>
    <numFmt numFmtId="166" formatCode="000."/>
    <numFmt numFmtId="167" formatCode="0.0000\ &quot;Fr./kWh&quot;"/>
    <numFmt numFmtId="168" formatCode="&quot;Fr.&quot;\ #,##0.00&quot;/Stk&quot;"/>
    <numFmt numFmtId="169" formatCode="0.000000\ &quot;EUR./kWh&quot;"/>
    <numFmt numFmtId="170" formatCode="0.0000\ &quot;CHF./kWh&quot;"/>
  </numFmts>
  <fonts count="9">
    <font>
      <sz val="10"/>
      <color theme="1"/>
      <name val="Verdana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Simplon Norm"/>
      <family val="2"/>
    </font>
    <font>
      <b/>
      <sz val="10"/>
      <color theme="1"/>
      <name val="Simplon Norm"/>
      <family val="2"/>
    </font>
    <font>
      <sz val="10"/>
      <name val="Simplon Norm"/>
      <family val="2"/>
    </font>
    <font>
      <u/>
      <sz val="10"/>
      <name val="Simplon Norm"/>
      <family val="2"/>
    </font>
    <font>
      <b/>
      <sz val="10"/>
      <name val="Simplon Norm"/>
      <family val="2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164" fontId="3" fillId="0" borderId="0" xfId="0" applyNumberFormat="1" applyFont="1"/>
    <xf numFmtId="2" fontId="3" fillId="0" borderId="0" xfId="0" applyNumberFormat="1" applyFont="1"/>
    <xf numFmtId="0" fontId="3" fillId="0" borderId="0" xfId="0" applyFont="1" applyBorder="1"/>
    <xf numFmtId="0" fontId="4" fillId="0" borderId="0" xfId="0" applyFont="1" applyAlignment="1">
      <alignment horizontal="center"/>
    </xf>
    <xf numFmtId="0" fontId="4" fillId="3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9" fontId="3" fillId="0" borderId="0" xfId="0" applyNumberFormat="1" applyFont="1" applyBorder="1" applyAlignment="1">
      <alignment horizontal="left"/>
    </xf>
    <xf numFmtId="0" fontId="7" fillId="4" borderId="0" xfId="0" applyFont="1" applyFill="1" applyBorder="1"/>
    <xf numFmtId="0" fontId="4" fillId="4" borderId="0" xfId="0" applyFont="1" applyFill="1" applyBorder="1"/>
    <xf numFmtId="0" fontId="3" fillId="0" borderId="0" xfId="0" applyFont="1" applyBorder="1" applyAlignment="1">
      <alignment horizontal="right"/>
    </xf>
    <xf numFmtId="4" fontId="4" fillId="4" borderId="0" xfId="0" applyNumberFormat="1" applyFont="1" applyFill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0" fontId="4" fillId="3" borderId="0" xfId="0" applyFont="1" applyFill="1" applyBorder="1" applyAlignment="1"/>
    <xf numFmtId="0" fontId="3" fillId="3" borderId="0" xfId="0" applyFont="1" applyFill="1" applyBorder="1" applyAlignment="1">
      <alignment horizontal="right"/>
    </xf>
    <xf numFmtId="0" fontId="3" fillId="0" borderId="0" xfId="0" applyFont="1" applyBorder="1" applyAlignment="1">
      <alignment vertical="top"/>
    </xf>
    <xf numFmtId="1" fontId="3" fillId="0" borderId="0" xfId="0" applyNumberFormat="1" applyFont="1" applyBorder="1" applyAlignment="1">
      <alignment horizontal="right"/>
    </xf>
    <xf numFmtId="167" fontId="3" fillId="0" borderId="0" xfId="0" applyNumberFormat="1" applyFont="1" applyBorder="1"/>
    <xf numFmtId="4" fontId="4" fillId="0" borderId="0" xfId="0" applyNumberFormat="1" applyFont="1" applyBorder="1"/>
    <xf numFmtId="168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3" fontId="3" fillId="0" borderId="0" xfId="0" applyNumberFormat="1" applyFont="1" applyBorder="1"/>
    <xf numFmtId="169" fontId="3" fillId="0" borderId="0" xfId="0" applyNumberFormat="1" applyFont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right"/>
    </xf>
    <xf numFmtId="0" fontId="4" fillId="2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170" fontId="3" fillId="0" borderId="0" xfId="0" applyNumberFormat="1" applyFont="1" applyBorder="1"/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0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 wrapText="1"/>
    </xf>
    <xf numFmtId="166" fontId="5" fillId="0" borderId="0" xfId="1" quotePrefix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6" fillId="0" borderId="0" xfId="2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5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66" fontId="5" fillId="0" borderId="0" xfId="1" quotePrefix="1" applyNumberFormat="1" applyFont="1" applyFill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4" fontId="4" fillId="4" borderId="0" xfId="0" applyNumberFormat="1" applyFont="1" applyFill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0" fontId="8" fillId="0" borderId="0" xfId="2" applyFont="1" applyBorder="1" applyAlignment="1">
      <alignment horizontal="left" wrapText="1"/>
    </xf>
    <xf numFmtId="4" fontId="4" fillId="0" borderId="0" xfId="0" applyNumberFormat="1" applyFont="1" applyBorder="1" applyAlignment="1">
      <alignment horizontal="right"/>
    </xf>
  </cellXfs>
  <cellStyles count="3">
    <cellStyle name="Link" xfId="2" builtinId="8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Avectris Verdana">
  <a:themeElements>
    <a:clrScheme name="Avectris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FF3333"/>
      </a:accent1>
      <a:accent2>
        <a:srgbClr val="B70000"/>
      </a:accent2>
      <a:accent3>
        <a:srgbClr val="790300"/>
      </a:accent3>
      <a:accent4>
        <a:srgbClr val="E6E6E6"/>
      </a:accent4>
      <a:accent5>
        <a:srgbClr val="CCCCCC"/>
      </a:accent5>
      <a:accent6>
        <a:srgbClr val="77777A"/>
      </a:accent6>
      <a:hlink>
        <a:srgbClr val="FF3333"/>
      </a:hlink>
      <a:folHlink>
        <a:srgbClr val="790300"/>
      </a:folHlink>
    </a:clrScheme>
    <a:fontScheme name="Avectris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dirty="0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rtlCol="0">
        <a:spAutoFit/>
      </a:bodyPr>
      <a:lstStyle>
        <a:defPPr>
          <a:defRPr dirty="0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Präsentation_Avectris Verdana.potx" id="{3A8701B2-5BE0-4A2F-9F48-905364B6122C}" vid="{A6677D7E-D629-415F-AD4C-C1EEC0FB670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usiness-services@ewz.ch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swissgrid.ch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swissgrid.ch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info@swissgrid.c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7"/>
  <sheetViews>
    <sheetView showGridLines="0" workbookViewId="0"/>
  </sheetViews>
  <sheetFormatPr baseColWidth="10" defaultColWidth="11" defaultRowHeight="13.2"/>
  <cols>
    <col min="1" max="1" width="17.453125" style="1" customWidth="1"/>
    <col min="2" max="2" width="10.6328125" style="1" customWidth="1"/>
    <col min="3" max="3" width="4.453125" style="1" customWidth="1"/>
    <col min="4" max="4" width="3.08984375" style="1" customWidth="1"/>
    <col min="5" max="6" width="3.6328125" style="1" customWidth="1"/>
    <col min="7" max="7" width="3.90625" style="1" customWidth="1"/>
    <col min="8" max="8" width="3.08984375" style="1" customWidth="1"/>
    <col min="9" max="9" width="8.6328125" style="1" bestFit="1" customWidth="1"/>
    <col min="10" max="10" width="5.7265625" style="1" bestFit="1" customWidth="1"/>
    <col min="11" max="11" width="14.453125" style="1" customWidth="1"/>
    <col min="12" max="12" width="8.90625" style="1" customWidth="1"/>
    <col min="13" max="13" width="31.7265625" style="2" bestFit="1" customWidth="1"/>
    <col min="14" max="17" width="3.7265625" style="2" customWidth="1"/>
    <col min="18" max="18" width="6.26953125" style="1" bestFit="1" customWidth="1"/>
    <col min="19" max="19" width="6.36328125" style="2" bestFit="1" customWidth="1"/>
    <col min="20" max="20" width="12.08984375" style="1" bestFit="1" customWidth="1"/>
    <col min="21" max="21" width="6.08984375" style="1" bestFit="1" customWidth="1"/>
    <col min="22" max="23" width="11" style="1"/>
    <col min="24" max="24" width="19.7265625" style="1" customWidth="1"/>
    <col min="25" max="16384" width="11" style="1"/>
  </cols>
  <sheetData>
    <row r="1" spans="1:26">
      <c r="A1" s="20" t="s">
        <v>92</v>
      </c>
      <c r="B1" s="20"/>
      <c r="C1" s="20"/>
      <c r="D1" s="20"/>
      <c r="E1" s="9"/>
      <c r="G1" s="8" t="s">
        <v>93</v>
      </c>
      <c r="H1" s="8"/>
      <c r="I1" s="8"/>
      <c r="J1" s="8"/>
      <c r="K1" s="8"/>
      <c r="L1" s="21" t="s">
        <v>104</v>
      </c>
      <c r="S1" s="1"/>
    </row>
    <row r="2" spans="1:26">
      <c r="A2" s="6" t="s">
        <v>52</v>
      </c>
      <c r="B2" s="45" t="s">
        <v>24</v>
      </c>
      <c r="C2" s="45"/>
      <c r="D2" s="45"/>
      <c r="E2" s="9"/>
      <c r="G2" s="6" t="s">
        <v>43</v>
      </c>
      <c r="I2" s="6"/>
      <c r="J2" s="6"/>
      <c r="K2" s="6"/>
      <c r="L2" s="17" t="s">
        <v>11</v>
      </c>
      <c r="S2" s="1"/>
    </row>
    <row r="3" spans="1:26">
      <c r="A3" s="6" t="s">
        <v>26</v>
      </c>
      <c r="B3" s="45" t="s">
        <v>27</v>
      </c>
      <c r="C3" s="45"/>
      <c r="D3" s="45"/>
      <c r="E3" s="9"/>
      <c r="G3" s="1" t="s">
        <v>96</v>
      </c>
      <c r="S3" s="1"/>
      <c r="X3" s="3" t="s">
        <v>0</v>
      </c>
    </row>
    <row r="4" spans="1:26">
      <c r="A4" s="6" t="s">
        <v>54</v>
      </c>
      <c r="B4" s="43" t="s">
        <v>29</v>
      </c>
      <c r="C4" s="43"/>
      <c r="D4" s="43"/>
      <c r="E4" s="10"/>
      <c r="G4" s="6" t="s">
        <v>44</v>
      </c>
      <c r="I4" s="6"/>
      <c r="J4" s="6"/>
      <c r="K4" s="51">
        <v>41824</v>
      </c>
      <c r="L4" s="51"/>
      <c r="S4" s="1"/>
      <c r="X4" s="1" t="s">
        <v>5</v>
      </c>
      <c r="Y4" s="4">
        <f>0.095*0.94</f>
        <v>8.929999999999999E-2</v>
      </c>
      <c r="Z4" s="2" t="s">
        <v>6</v>
      </c>
    </row>
    <row r="5" spans="1:26">
      <c r="A5" s="6" t="s">
        <v>48</v>
      </c>
      <c r="B5" s="43" t="s">
        <v>30</v>
      </c>
      <c r="C5" s="43"/>
      <c r="D5" s="43"/>
      <c r="E5" s="10"/>
      <c r="G5" s="6" t="s">
        <v>45</v>
      </c>
      <c r="I5" s="6"/>
      <c r="J5" s="6"/>
      <c r="K5" s="51">
        <v>41825</v>
      </c>
      <c r="L5" s="51"/>
      <c r="S5" s="1"/>
      <c r="X5" s="1" t="s">
        <v>10</v>
      </c>
      <c r="Y5" s="4">
        <f>0.0365*0.94</f>
        <v>3.4309999999999993E-2</v>
      </c>
      <c r="Z5" s="2" t="s">
        <v>6</v>
      </c>
    </row>
    <row r="6" spans="1:26" ht="13.5" customHeight="1">
      <c r="A6" s="6"/>
      <c r="B6" s="43" t="s">
        <v>55</v>
      </c>
      <c r="C6" s="43"/>
      <c r="D6" s="43"/>
      <c r="E6" s="10"/>
      <c r="G6" s="6" t="s">
        <v>46</v>
      </c>
      <c r="I6" s="6"/>
      <c r="J6" s="6"/>
      <c r="K6" s="6"/>
      <c r="L6" s="17" t="s">
        <v>20</v>
      </c>
      <c r="S6" s="1"/>
      <c r="X6" s="1" t="s">
        <v>14</v>
      </c>
      <c r="Y6" s="5">
        <v>5</v>
      </c>
      <c r="Z6" s="2" t="s">
        <v>15</v>
      </c>
    </row>
    <row r="7" spans="1:26">
      <c r="A7" s="6" t="s">
        <v>56</v>
      </c>
      <c r="B7" s="43" t="s">
        <v>31</v>
      </c>
      <c r="C7" s="43"/>
      <c r="D7" s="43"/>
      <c r="E7" s="10"/>
      <c r="S7" s="1"/>
      <c r="X7" s="1" t="s">
        <v>17</v>
      </c>
      <c r="Y7" s="4">
        <v>5.4000000000000003E-3</v>
      </c>
      <c r="Z7" s="2" t="s">
        <v>6</v>
      </c>
    </row>
    <row r="8" spans="1:26">
      <c r="A8" s="6"/>
      <c r="B8" s="44" t="s">
        <v>32</v>
      </c>
      <c r="C8" s="44"/>
      <c r="D8" s="44"/>
      <c r="E8" s="10"/>
      <c r="S8" s="1"/>
      <c r="X8" s="1" t="s">
        <v>19</v>
      </c>
      <c r="Y8" s="4">
        <v>1.0999999999999999E-2</v>
      </c>
      <c r="Z8" s="2" t="s">
        <v>6</v>
      </c>
    </row>
    <row r="9" spans="1:26">
      <c r="A9" s="6"/>
      <c r="B9" s="43"/>
      <c r="C9" s="43"/>
      <c r="D9" s="43"/>
      <c r="E9" s="10"/>
      <c r="S9" s="1"/>
      <c r="X9" s="1" t="s">
        <v>22</v>
      </c>
      <c r="Y9" s="4">
        <v>1.6000000000000001E-3</v>
      </c>
      <c r="Z9" s="2" t="s">
        <v>6</v>
      </c>
    </row>
    <row r="10" spans="1:26">
      <c r="A10" s="6"/>
      <c r="B10" s="10"/>
      <c r="C10" s="10"/>
      <c r="D10" s="10"/>
      <c r="E10" s="10"/>
      <c r="S10" s="1"/>
      <c r="Y10" s="4"/>
      <c r="Z10" s="2"/>
    </row>
    <row r="11" spans="1:26">
      <c r="E11" s="10"/>
      <c r="G11" s="20" t="s">
        <v>40</v>
      </c>
      <c r="H11" s="20"/>
      <c r="I11" s="20"/>
      <c r="J11" s="20"/>
      <c r="K11" s="20"/>
      <c r="L11" s="21"/>
      <c r="S11" s="1"/>
    </row>
    <row r="12" spans="1:26">
      <c r="E12" s="10"/>
      <c r="G12" s="6" t="s">
        <v>99</v>
      </c>
      <c r="I12" s="6"/>
      <c r="J12" s="6"/>
      <c r="K12" s="6"/>
      <c r="L12" s="17" t="s">
        <v>41</v>
      </c>
      <c r="S12" s="1"/>
    </row>
    <row r="13" spans="1:26">
      <c r="E13" s="10"/>
      <c r="G13" s="1" t="s">
        <v>98</v>
      </c>
      <c r="S13" s="1"/>
    </row>
    <row r="14" spans="1:26">
      <c r="E14" s="10"/>
      <c r="G14" s="1" t="s">
        <v>97</v>
      </c>
      <c r="L14" s="17" t="s">
        <v>42</v>
      </c>
      <c r="S14" s="1"/>
    </row>
    <row r="15" spans="1:26">
      <c r="E15" s="10"/>
      <c r="G15" s="6" t="s">
        <v>51</v>
      </c>
      <c r="I15" s="6"/>
      <c r="J15" s="6"/>
      <c r="K15" s="51">
        <v>41856</v>
      </c>
      <c r="L15" s="51"/>
      <c r="S15" s="1"/>
    </row>
    <row r="16" spans="1:26">
      <c r="E16" s="10"/>
      <c r="G16" s="11"/>
      <c r="K16" s="11"/>
      <c r="S16" s="1"/>
    </row>
    <row r="17" spans="1:19">
      <c r="E17" s="10"/>
      <c r="S17" s="1"/>
    </row>
    <row r="18" spans="1:19">
      <c r="E18" s="10"/>
      <c r="S18" s="1"/>
    </row>
    <row r="19" spans="1:19">
      <c r="E19" s="10"/>
      <c r="S19" s="1"/>
    </row>
    <row r="20" spans="1:19">
      <c r="E20" s="10"/>
      <c r="F20" s="11"/>
      <c r="G20" s="11"/>
      <c r="I20" s="11"/>
      <c r="J20" s="11"/>
      <c r="K20" s="11"/>
      <c r="L20" s="17"/>
      <c r="S20" s="1"/>
    </row>
    <row r="21" spans="1:19" ht="12.75" customHeight="1">
      <c r="A21" s="8" t="s">
        <v>33</v>
      </c>
      <c r="B21" s="8"/>
      <c r="C21" s="8"/>
      <c r="D21" s="8"/>
      <c r="E21" s="10"/>
      <c r="G21" s="20" t="s">
        <v>37</v>
      </c>
      <c r="H21" s="20"/>
      <c r="I21" s="20"/>
      <c r="J21" s="20"/>
      <c r="K21" s="20"/>
      <c r="L21" s="21" t="s">
        <v>38</v>
      </c>
      <c r="S21" s="1"/>
    </row>
    <row r="22" spans="1:19" ht="12.75" customHeight="1">
      <c r="A22" s="6" t="s">
        <v>52</v>
      </c>
      <c r="B22" s="45" t="s">
        <v>34</v>
      </c>
      <c r="C22" s="45"/>
      <c r="D22" s="45"/>
      <c r="E22" s="10"/>
      <c r="G22" s="6" t="s">
        <v>62</v>
      </c>
      <c r="I22" s="6"/>
      <c r="J22" s="6"/>
      <c r="K22" s="6"/>
      <c r="L22" s="17" t="s">
        <v>50</v>
      </c>
      <c r="S22" s="1"/>
    </row>
    <row r="23" spans="1:19" ht="12.75" customHeight="1">
      <c r="A23" s="6" t="s">
        <v>48</v>
      </c>
      <c r="B23" s="45" t="s">
        <v>35</v>
      </c>
      <c r="C23" s="45"/>
      <c r="D23" s="45"/>
      <c r="E23" s="10"/>
      <c r="G23" s="6" t="s">
        <v>47</v>
      </c>
      <c r="I23" s="6"/>
      <c r="J23" s="6"/>
      <c r="K23" s="6"/>
      <c r="L23" s="17" t="s">
        <v>64</v>
      </c>
      <c r="S23" s="1"/>
    </row>
    <row r="24" spans="1:19" ht="12.75" customHeight="1">
      <c r="A24" s="6"/>
      <c r="B24" s="43" t="s">
        <v>36</v>
      </c>
      <c r="C24" s="43"/>
      <c r="D24" s="43"/>
      <c r="E24" s="10"/>
      <c r="G24" s="22" t="s">
        <v>48</v>
      </c>
      <c r="I24" s="11"/>
      <c r="J24" s="11"/>
      <c r="K24" s="11"/>
      <c r="L24" s="17" t="s">
        <v>39</v>
      </c>
      <c r="S24" s="1"/>
    </row>
    <row r="25" spans="1:19" ht="12.75" customHeight="1">
      <c r="A25" s="6"/>
      <c r="B25" s="43" t="s">
        <v>53</v>
      </c>
      <c r="C25" s="43"/>
      <c r="D25" s="43"/>
      <c r="E25" s="10"/>
      <c r="F25" s="22"/>
      <c r="G25" s="11"/>
      <c r="H25" s="11"/>
      <c r="I25" s="11"/>
      <c r="J25" s="11"/>
      <c r="K25" s="11"/>
      <c r="L25" s="17" t="s">
        <v>49</v>
      </c>
      <c r="S25" s="1"/>
    </row>
    <row r="26" spans="1:19" ht="12.75" customHeight="1">
      <c r="A26" s="6"/>
      <c r="B26" s="10"/>
      <c r="C26" s="10"/>
      <c r="D26" s="10"/>
      <c r="E26" s="10"/>
      <c r="F26" s="11"/>
      <c r="G26" s="11"/>
      <c r="H26" s="11"/>
      <c r="I26" s="11"/>
      <c r="J26" s="11"/>
      <c r="K26" s="11"/>
      <c r="L26" s="17"/>
      <c r="S26" s="1"/>
    </row>
    <row r="27" spans="1:19" ht="12.75" customHeight="1">
      <c r="A27" s="6"/>
      <c r="B27" s="10"/>
      <c r="C27" s="10"/>
      <c r="D27" s="10"/>
      <c r="E27" s="10"/>
      <c r="F27" s="11"/>
      <c r="G27" s="11"/>
      <c r="H27" s="11"/>
      <c r="I27" s="11"/>
      <c r="J27" s="11"/>
      <c r="K27" s="11"/>
      <c r="L27" s="17"/>
      <c r="S27" s="1"/>
    </row>
    <row r="28" spans="1:19">
      <c r="G28" s="10"/>
      <c r="H28" s="10"/>
      <c r="I28" s="42"/>
      <c r="L28" s="2"/>
      <c r="O28" s="1"/>
      <c r="P28" s="1"/>
      <c r="Q28" s="1"/>
      <c r="R28" s="2"/>
      <c r="S28" s="1"/>
    </row>
    <row r="29" spans="1:19">
      <c r="M29" s="1"/>
      <c r="N29" s="1"/>
      <c r="O29" s="1"/>
      <c r="P29" s="1"/>
      <c r="Q29" s="1"/>
      <c r="S29" s="1"/>
    </row>
    <row r="30" spans="1:19">
      <c r="A30" s="33" t="s">
        <v>61</v>
      </c>
      <c r="B30" s="33"/>
      <c r="C30" s="33"/>
      <c r="D30" s="33"/>
      <c r="E30" s="33"/>
      <c r="F30" s="33"/>
      <c r="G30" s="33"/>
      <c r="H30" s="33"/>
      <c r="I30" s="34" t="s">
        <v>1</v>
      </c>
      <c r="J30" s="34" t="s">
        <v>2</v>
      </c>
      <c r="K30" s="34" t="s">
        <v>3</v>
      </c>
      <c r="L30" s="34" t="s">
        <v>4</v>
      </c>
      <c r="M30" s="1"/>
      <c r="N30" s="1"/>
      <c r="O30" s="1"/>
      <c r="P30" s="1"/>
      <c r="Q30" s="1"/>
      <c r="S30" s="1"/>
    </row>
    <row r="31" spans="1:19">
      <c r="A31" s="43" t="s">
        <v>7</v>
      </c>
      <c r="B31" s="43"/>
      <c r="C31" s="49" t="s">
        <v>8</v>
      </c>
      <c r="D31" s="47">
        <v>11</v>
      </c>
      <c r="E31" s="47">
        <v>10</v>
      </c>
      <c r="F31" s="47">
        <v>22</v>
      </c>
      <c r="G31" s="50">
        <v>130</v>
      </c>
      <c r="H31" s="48">
        <v>1</v>
      </c>
      <c r="I31" s="28">
        <v>1255</v>
      </c>
      <c r="J31" s="12" t="s">
        <v>9</v>
      </c>
      <c r="K31" s="24">
        <f>Y4</f>
        <v>8.929999999999999E-2</v>
      </c>
      <c r="L31" s="27">
        <f t="shared" ref="L31:L33" si="0">K31*I31</f>
        <v>112.07149999999999</v>
      </c>
      <c r="M31" s="1"/>
      <c r="N31" s="1"/>
      <c r="O31" s="1"/>
      <c r="P31" s="1"/>
      <c r="Q31" s="1"/>
      <c r="S31" s="1"/>
    </row>
    <row r="32" spans="1:19">
      <c r="A32" s="46" t="s">
        <v>12</v>
      </c>
      <c r="B32" s="46"/>
      <c r="C32" s="49"/>
      <c r="D32" s="47"/>
      <c r="E32" s="47"/>
      <c r="F32" s="47"/>
      <c r="G32" s="50"/>
      <c r="H32" s="48"/>
      <c r="I32" s="6">
        <v>8</v>
      </c>
      <c r="J32" s="12" t="s">
        <v>13</v>
      </c>
      <c r="K32" s="24"/>
      <c r="L32" s="25">
        <f>L31*(1+I32/100)</f>
        <v>121.03721999999999</v>
      </c>
      <c r="M32" s="1"/>
      <c r="N32" s="1"/>
      <c r="O32" s="1"/>
      <c r="P32" s="1"/>
      <c r="Q32" s="1"/>
      <c r="S32" s="1"/>
    </row>
    <row r="33" spans="1:19">
      <c r="A33" s="43" t="s">
        <v>16</v>
      </c>
      <c r="B33" s="43"/>
      <c r="C33" s="49" t="s">
        <v>8</v>
      </c>
      <c r="D33" s="47">
        <v>11</v>
      </c>
      <c r="E33" s="47">
        <v>10</v>
      </c>
      <c r="F33" s="47">
        <v>22</v>
      </c>
      <c r="G33" s="50">
        <v>120</v>
      </c>
      <c r="H33" s="48">
        <v>1</v>
      </c>
      <c r="I33" s="28">
        <v>2354</v>
      </c>
      <c r="J33" s="12" t="s">
        <v>9</v>
      </c>
      <c r="K33" s="24">
        <f>Y5</f>
        <v>3.4309999999999993E-2</v>
      </c>
      <c r="L33" s="27">
        <f t="shared" si="0"/>
        <v>80.76573999999998</v>
      </c>
      <c r="M33" s="1"/>
      <c r="N33" s="1"/>
      <c r="O33" s="1"/>
      <c r="P33" s="1"/>
      <c r="Q33" s="1"/>
      <c r="S33" s="1"/>
    </row>
    <row r="34" spans="1:19">
      <c r="A34" s="46" t="s">
        <v>18</v>
      </c>
      <c r="B34" s="46"/>
      <c r="C34" s="49"/>
      <c r="D34" s="47"/>
      <c r="E34" s="47"/>
      <c r="F34" s="47"/>
      <c r="G34" s="50"/>
      <c r="H34" s="48"/>
      <c r="I34" s="6">
        <v>8</v>
      </c>
      <c r="J34" s="12" t="s">
        <v>13</v>
      </c>
      <c r="K34" s="24"/>
      <c r="L34" s="25">
        <f>L33*(1+I34/100)</f>
        <v>87.22699919999998</v>
      </c>
      <c r="Q34" s="1"/>
      <c r="R34" s="2"/>
      <c r="S34" s="1"/>
    </row>
    <row r="35" spans="1:19" ht="12.75" customHeight="1">
      <c r="A35" s="43" t="s">
        <v>14</v>
      </c>
      <c r="B35" s="43"/>
      <c r="C35" s="49" t="s">
        <v>8</v>
      </c>
      <c r="D35" s="47">
        <v>11</v>
      </c>
      <c r="E35" s="47">
        <v>10</v>
      </c>
      <c r="F35" s="47">
        <v>10</v>
      </c>
      <c r="G35" s="50">
        <v>0</v>
      </c>
      <c r="H35" s="48">
        <v>1</v>
      </c>
      <c r="I35" s="6">
        <v>3</v>
      </c>
      <c r="J35" s="12" t="s">
        <v>21</v>
      </c>
      <c r="K35" s="26">
        <f>Y6</f>
        <v>5</v>
      </c>
      <c r="L35" s="27">
        <f>K35*I35</f>
        <v>15</v>
      </c>
      <c r="M35" s="1"/>
      <c r="N35" s="1"/>
      <c r="O35" s="1"/>
      <c r="P35" s="1"/>
      <c r="Q35" s="1"/>
      <c r="S35" s="1"/>
    </row>
    <row r="36" spans="1:19">
      <c r="A36" s="46" t="s">
        <v>23</v>
      </c>
      <c r="B36" s="46"/>
      <c r="C36" s="49"/>
      <c r="D36" s="47"/>
      <c r="E36" s="47"/>
      <c r="F36" s="47"/>
      <c r="G36" s="50"/>
      <c r="H36" s="48"/>
      <c r="I36" s="6">
        <v>0</v>
      </c>
      <c r="J36" s="12" t="s">
        <v>13</v>
      </c>
      <c r="K36" s="24"/>
      <c r="L36" s="25">
        <f>L35*(1+I36/100)</f>
        <v>15</v>
      </c>
      <c r="M36" s="1"/>
      <c r="N36" s="1"/>
      <c r="O36" s="1"/>
      <c r="P36" s="1"/>
      <c r="Q36" s="1"/>
      <c r="S36" s="1"/>
    </row>
    <row r="37" spans="1:19">
      <c r="A37" s="36" t="s">
        <v>105</v>
      </c>
      <c r="B37" s="36"/>
      <c r="C37" s="39" t="s">
        <v>8</v>
      </c>
      <c r="D37" s="40">
        <v>11</v>
      </c>
      <c r="E37" s="40">
        <v>10</v>
      </c>
      <c r="F37" s="40">
        <v>20</v>
      </c>
      <c r="G37" s="41">
        <v>500</v>
      </c>
      <c r="H37" s="38">
        <v>1</v>
      </c>
      <c r="I37" s="6">
        <v>6</v>
      </c>
      <c r="J37" s="12" t="s">
        <v>13</v>
      </c>
      <c r="K37" s="24"/>
      <c r="L37" s="27">
        <f>-I37/100*(L31+L33+L35)</f>
        <v>-12.470234399999997</v>
      </c>
      <c r="M37" s="1"/>
      <c r="N37" s="1"/>
      <c r="O37" s="1"/>
      <c r="P37" s="1"/>
      <c r="Q37" s="1"/>
      <c r="S37" s="1"/>
    </row>
    <row r="38" spans="1:19">
      <c r="A38" s="37" t="str">
        <f>A37&amp;" inkl. MWST"</f>
        <v>Rabatt inkl. MWST</v>
      </c>
      <c r="B38" s="37"/>
      <c r="C38" s="39"/>
      <c r="D38" s="40"/>
      <c r="E38" s="40"/>
      <c r="F38" s="40"/>
      <c r="G38" s="41"/>
      <c r="H38" s="38"/>
      <c r="I38" s="6">
        <v>0</v>
      </c>
      <c r="J38" s="12" t="s">
        <v>13</v>
      </c>
      <c r="K38" s="24"/>
      <c r="L38" s="25">
        <f>L37*(1+I38/100)</f>
        <v>-12.470234399999997</v>
      </c>
      <c r="M38" s="1"/>
      <c r="N38" s="1"/>
      <c r="O38" s="1"/>
      <c r="P38" s="1"/>
      <c r="Q38" s="1"/>
      <c r="S38" s="1"/>
    </row>
    <row r="39" spans="1:19">
      <c r="A39" s="43" t="s">
        <v>17</v>
      </c>
      <c r="B39" s="43"/>
      <c r="C39" s="49" t="s">
        <v>8</v>
      </c>
      <c r="D39" s="47">
        <v>11</v>
      </c>
      <c r="E39" s="47">
        <v>50</v>
      </c>
      <c r="F39" s="47">
        <v>22</v>
      </c>
      <c r="G39" s="50">
        <v>110</v>
      </c>
      <c r="H39" s="48">
        <v>1</v>
      </c>
      <c r="I39" s="6">
        <v>3609</v>
      </c>
      <c r="J39" s="12" t="s">
        <v>9</v>
      </c>
      <c r="K39" s="24">
        <f>Y7</f>
        <v>5.4000000000000003E-3</v>
      </c>
      <c r="L39" s="27">
        <f t="shared" ref="L39" si="1">K39*I39</f>
        <v>19.488600000000002</v>
      </c>
      <c r="M39" s="1"/>
      <c r="N39" s="1"/>
      <c r="O39" s="1"/>
      <c r="P39" s="1"/>
      <c r="Q39" s="1"/>
      <c r="S39" s="1"/>
    </row>
    <row r="40" spans="1:19">
      <c r="A40" s="46" t="s">
        <v>25</v>
      </c>
      <c r="B40" s="46"/>
      <c r="C40" s="49"/>
      <c r="D40" s="47"/>
      <c r="E40" s="47"/>
      <c r="F40" s="47"/>
      <c r="G40" s="50"/>
      <c r="H40" s="48"/>
      <c r="I40" s="6">
        <v>8</v>
      </c>
      <c r="J40" s="12" t="s">
        <v>13</v>
      </c>
      <c r="K40" s="24"/>
      <c r="L40" s="25">
        <f>L39*(1+I40/100)</f>
        <v>21.047688000000004</v>
      </c>
      <c r="M40" s="1"/>
      <c r="N40" s="1"/>
      <c r="O40" s="1"/>
      <c r="P40" s="1"/>
      <c r="Q40" s="1"/>
      <c r="S40" s="1"/>
    </row>
    <row r="41" spans="1:19">
      <c r="A41" s="36" t="s">
        <v>28</v>
      </c>
      <c r="B41" s="36"/>
      <c r="C41" s="39" t="s">
        <v>8</v>
      </c>
      <c r="D41" s="40">
        <v>11</v>
      </c>
      <c r="E41" s="40">
        <v>40</v>
      </c>
      <c r="F41" s="40">
        <v>22</v>
      </c>
      <c r="G41" s="41">
        <v>110</v>
      </c>
      <c r="H41" s="38">
        <v>1</v>
      </c>
      <c r="I41" s="6">
        <v>3609</v>
      </c>
      <c r="J41" s="12" t="s">
        <v>9</v>
      </c>
      <c r="K41" s="24">
        <f>Y8</f>
        <v>1.0999999999999999E-2</v>
      </c>
      <c r="L41" s="27">
        <f t="shared" ref="L41" si="2">K41*I41</f>
        <v>39.698999999999998</v>
      </c>
      <c r="Q41" s="1"/>
      <c r="R41" s="2"/>
      <c r="S41" s="1"/>
    </row>
    <row r="42" spans="1:19">
      <c r="A42" s="37" t="str">
        <f>A41&amp;" inkl. MWST"</f>
        <v>Abgaben an Gemeinwesen inkl. MWST</v>
      </c>
      <c r="B42" s="37"/>
      <c r="C42" s="39"/>
      <c r="D42" s="40"/>
      <c r="E42" s="40"/>
      <c r="F42" s="40"/>
      <c r="G42" s="41"/>
      <c r="H42" s="38"/>
      <c r="I42" s="6">
        <v>8</v>
      </c>
      <c r="J42" s="12" t="s">
        <v>13</v>
      </c>
      <c r="K42" s="24"/>
      <c r="L42" s="25">
        <f>L41*(1+I42/100)</f>
        <v>42.874920000000003</v>
      </c>
      <c r="Q42" s="1"/>
      <c r="R42" s="2"/>
      <c r="S42" s="1"/>
    </row>
    <row r="43" spans="1:19">
      <c r="A43" s="36" t="s">
        <v>19</v>
      </c>
      <c r="B43" s="36"/>
      <c r="C43" s="39" t="s">
        <v>8</v>
      </c>
      <c r="D43" s="40">
        <v>11</v>
      </c>
      <c r="E43" s="40">
        <v>80</v>
      </c>
      <c r="F43" s="40">
        <v>22</v>
      </c>
      <c r="G43" s="41">
        <v>110</v>
      </c>
      <c r="H43" s="38">
        <v>1</v>
      </c>
      <c r="I43" s="1">
        <v>3609</v>
      </c>
      <c r="J43" s="1" t="s">
        <v>9</v>
      </c>
      <c r="K43" s="24">
        <f>Y9</f>
        <v>1.6000000000000001E-3</v>
      </c>
      <c r="L43" s="27">
        <f t="shared" ref="L43" si="3">K43*I43</f>
        <v>5.7744</v>
      </c>
    </row>
    <row r="44" spans="1:19">
      <c r="A44" s="37" t="str">
        <f>A43&amp;" inkl. MWST"</f>
        <v>KEV inkl. MWST</v>
      </c>
      <c r="B44" s="37"/>
      <c r="C44" s="39"/>
      <c r="D44" s="40"/>
      <c r="E44" s="40"/>
      <c r="F44" s="40"/>
      <c r="G44" s="41"/>
      <c r="H44" s="38"/>
      <c r="I44" s="1">
        <v>8</v>
      </c>
      <c r="J44" s="1" t="s">
        <v>13</v>
      </c>
      <c r="K44" s="24"/>
      <c r="L44" s="25">
        <f>L43*(1+I44/100)</f>
        <v>6.2363520000000001</v>
      </c>
    </row>
    <row r="49" spans="1:19">
      <c r="N49" s="1"/>
      <c r="O49" s="1"/>
      <c r="P49" s="1"/>
      <c r="Q49" s="1"/>
      <c r="S49" s="1"/>
    </row>
    <row r="50" spans="1:19">
      <c r="A50" s="15" t="s">
        <v>59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8">
        <f>L31+L33+L35+L37+L39+L41+L43</f>
        <v>260.32900559999996</v>
      </c>
    </row>
    <row r="51" spans="1:19">
      <c r="A51" s="6" t="s">
        <v>63</v>
      </c>
      <c r="B51" s="14"/>
      <c r="C51" s="6"/>
      <c r="D51" s="10"/>
      <c r="E51" s="6"/>
      <c r="F51" s="6"/>
      <c r="G51" s="6"/>
      <c r="H51" s="6"/>
      <c r="I51" s="6"/>
      <c r="J51" s="6"/>
      <c r="K51" s="6"/>
      <c r="L51" s="19">
        <f>L52-L50</f>
        <v>20.623939199999995</v>
      </c>
    </row>
    <row r="52" spans="1:19">
      <c r="A52" s="13" t="s">
        <v>60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19">
        <f>L32+L34+L36+L38+L40+L42+L44</f>
        <v>280.95294479999995</v>
      </c>
    </row>
    <row r="53" spans="1:19">
      <c r="A53" s="13" t="s">
        <v>58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19">
        <v>0</v>
      </c>
    </row>
    <row r="54" spans="1:19">
      <c r="A54" s="15" t="s">
        <v>57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8">
        <f>L52</f>
        <v>280.95294479999995</v>
      </c>
    </row>
    <row r="57" spans="1:19">
      <c r="P57" s="3"/>
    </row>
    <row r="58" spans="1:19">
      <c r="M58" s="1"/>
      <c r="N58" s="7"/>
      <c r="P58" s="1"/>
    </row>
    <row r="59" spans="1:19">
      <c r="M59" s="1"/>
      <c r="O59" s="7"/>
      <c r="P59" s="1"/>
    </row>
    <row r="60" spans="1:19">
      <c r="M60" s="1"/>
      <c r="N60" s="1"/>
      <c r="O60" s="1"/>
      <c r="P60" s="1"/>
      <c r="Q60" s="1"/>
      <c r="S60" s="1"/>
    </row>
    <row r="61" spans="1:19">
      <c r="M61" s="1"/>
      <c r="N61" s="1"/>
      <c r="O61" s="1"/>
      <c r="P61" s="1"/>
      <c r="Q61" s="1"/>
      <c r="S61" s="1"/>
    </row>
    <row r="62" spans="1:19">
      <c r="M62" s="1"/>
      <c r="N62" s="1"/>
      <c r="O62" s="1"/>
      <c r="P62" s="1"/>
      <c r="Q62" s="1"/>
      <c r="S62" s="1"/>
    </row>
    <row r="63" spans="1:19">
      <c r="M63" s="1"/>
      <c r="N63" s="1"/>
      <c r="O63" s="1"/>
      <c r="P63" s="1"/>
      <c r="Q63" s="1"/>
      <c r="S63" s="1"/>
    </row>
    <row r="64" spans="1:19">
      <c r="M64" s="1"/>
      <c r="N64" s="1"/>
      <c r="O64" s="1"/>
      <c r="P64" s="1"/>
      <c r="Q64" s="1"/>
      <c r="S64" s="1"/>
    </row>
    <row r="65" spans="13:19">
      <c r="M65" s="1"/>
      <c r="N65" s="1"/>
      <c r="O65" s="1"/>
      <c r="P65" s="1"/>
      <c r="Q65" s="1"/>
      <c r="S65" s="1"/>
    </row>
    <row r="66" spans="13:19">
      <c r="M66" s="1"/>
      <c r="N66" s="1"/>
      <c r="O66" s="1"/>
      <c r="P66" s="1"/>
      <c r="Q66" s="1"/>
      <c r="S66" s="1"/>
    </row>
    <row r="67" spans="13:19">
      <c r="M67" s="1"/>
      <c r="N67" s="1"/>
      <c r="O67" s="1"/>
      <c r="P67" s="1"/>
      <c r="Q67" s="1"/>
      <c r="S67" s="1"/>
    </row>
    <row r="68" spans="13:19">
      <c r="M68" s="1"/>
      <c r="N68" s="1"/>
      <c r="O68" s="1"/>
      <c r="P68" s="1"/>
      <c r="Q68" s="1"/>
      <c r="S68" s="1"/>
    </row>
    <row r="69" spans="13:19">
      <c r="M69" s="1"/>
      <c r="N69" s="1"/>
      <c r="O69" s="1"/>
      <c r="P69" s="1"/>
      <c r="Q69" s="1"/>
      <c r="S69" s="1"/>
    </row>
    <row r="70" spans="13:19">
      <c r="N70" s="1"/>
      <c r="O70" s="1"/>
      <c r="P70" s="1"/>
      <c r="Q70" s="1"/>
      <c r="S70" s="1"/>
    </row>
    <row r="71" spans="13:19">
      <c r="M71" s="1"/>
      <c r="N71" s="1"/>
      <c r="O71" s="1"/>
      <c r="P71" s="1"/>
      <c r="Q71" s="1"/>
      <c r="S71" s="1"/>
    </row>
    <row r="72" spans="13:19">
      <c r="M72" s="1"/>
      <c r="N72" s="1"/>
      <c r="O72" s="1"/>
      <c r="P72" s="1"/>
      <c r="Q72" s="1"/>
      <c r="S72" s="1"/>
    </row>
    <row r="73" spans="13:19">
      <c r="M73" s="1"/>
      <c r="N73" s="1"/>
      <c r="O73" s="1"/>
      <c r="P73" s="1"/>
      <c r="Q73" s="1"/>
      <c r="S73" s="1"/>
    </row>
    <row r="74" spans="13:19">
      <c r="M74" s="1"/>
      <c r="N74" s="1"/>
      <c r="O74" s="1"/>
      <c r="P74" s="1"/>
      <c r="Q74" s="1"/>
      <c r="S74" s="1"/>
    </row>
    <row r="75" spans="13:19">
      <c r="M75" s="1"/>
    </row>
    <row r="76" spans="13:19">
      <c r="M76" s="1"/>
      <c r="N76" s="1"/>
      <c r="O76" s="1"/>
      <c r="P76" s="1"/>
      <c r="Q76" s="1"/>
      <c r="S76" s="1"/>
    </row>
    <row r="77" spans="13:19">
      <c r="M77" s="1"/>
      <c r="N77" s="1"/>
      <c r="O77" s="1"/>
      <c r="P77" s="1"/>
      <c r="Q77" s="1"/>
      <c r="S77" s="1"/>
    </row>
    <row r="78" spans="13:19">
      <c r="M78" s="1"/>
      <c r="N78" s="1"/>
      <c r="O78" s="1"/>
      <c r="P78" s="1"/>
      <c r="Q78" s="1"/>
      <c r="S78" s="1"/>
    </row>
    <row r="79" spans="13:19">
      <c r="M79" s="1"/>
      <c r="N79" s="1"/>
      <c r="O79" s="1"/>
      <c r="P79" s="1"/>
      <c r="Q79" s="1"/>
      <c r="S79" s="1"/>
    </row>
    <row r="80" spans="13:19">
      <c r="M80" s="1"/>
      <c r="N80" s="1"/>
      <c r="O80" s="1"/>
      <c r="P80" s="1"/>
      <c r="Q80" s="1"/>
      <c r="S80" s="1"/>
    </row>
    <row r="81" spans="13:19">
      <c r="M81" s="1"/>
      <c r="N81" s="1"/>
      <c r="O81" s="1"/>
      <c r="P81" s="1"/>
      <c r="Q81" s="1"/>
      <c r="S81" s="1"/>
    </row>
    <row r="82" spans="13:19">
      <c r="M82" s="1"/>
      <c r="N82" s="1"/>
      <c r="O82" s="1"/>
      <c r="P82" s="1"/>
      <c r="Q82" s="1"/>
      <c r="S82" s="1"/>
    </row>
    <row r="83" spans="13:19">
      <c r="N83" s="1"/>
      <c r="O83" s="1"/>
      <c r="P83" s="1"/>
      <c r="Q83" s="1"/>
      <c r="S83" s="1"/>
    </row>
    <row r="84" spans="13:19">
      <c r="N84" s="1"/>
      <c r="O84" s="1"/>
      <c r="P84" s="1"/>
      <c r="Q84" s="1"/>
      <c r="S84" s="1"/>
    </row>
    <row r="85" spans="13:19">
      <c r="N85" s="1"/>
      <c r="O85" s="1"/>
      <c r="P85" s="1"/>
      <c r="Q85" s="1"/>
      <c r="S85" s="1"/>
    </row>
    <row r="86" spans="13:19">
      <c r="N86" s="1"/>
      <c r="O86" s="1"/>
      <c r="P86" s="1"/>
      <c r="Q86" s="1"/>
      <c r="S86" s="1"/>
    </row>
    <row r="87" spans="13:19">
      <c r="N87" s="1"/>
      <c r="O87" s="1"/>
      <c r="P87" s="1"/>
      <c r="Q87" s="1"/>
      <c r="S87" s="1"/>
    </row>
  </sheetData>
  <mergeCells count="47">
    <mergeCell ref="K4:L4"/>
    <mergeCell ref="A39:B39"/>
    <mergeCell ref="A32:B32"/>
    <mergeCell ref="A33:B33"/>
    <mergeCell ref="A34:B34"/>
    <mergeCell ref="A35:B35"/>
    <mergeCell ref="A36:B36"/>
    <mergeCell ref="B22:D22"/>
    <mergeCell ref="A31:B31"/>
    <mergeCell ref="H33:H34"/>
    <mergeCell ref="K5:L5"/>
    <mergeCell ref="K15:L15"/>
    <mergeCell ref="H31:H32"/>
    <mergeCell ref="C33:C34"/>
    <mergeCell ref="E33:E34"/>
    <mergeCell ref="F33:F34"/>
    <mergeCell ref="G33:G34"/>
    <mergeCell ref="C31:C32"/>
    <mergeCell ref="D31:D32"/>
    <mergeCell ref="E31:E32"/>
    <mergeCell ref="F31:F32"/>
    <mergeCell ref="G31:G32"/>
    <mergeCell ref="H35:H36"/>
    <mergeCell ref="C39:C40"/>
    <mergeCell ref="D39:D40"/>
    <mergeCell ref="E39:E40"/>
    <mergeCell ref="F39:F40"/>
    <mergeCell ref="G39:G40"/>
    <mergeCell ref="H39:H40"/>
    <mergeCell ref="C35:C36"/>
    <mergeCell ref="D35:D36"/>
    <mergeCell ref="E35:E36"/>
    <mergeCell ref="F35:F36"/>
    <mergeCell ref="G35:G36"/>
    <mergeCell ref="B23:D23"/>
    <mergeCell ref="B24:D24"/>
    <mergeCell ref="B25:D25"/>
    <mergeCell ref="A40:B40"/>
    <mergeCell ref="D33:D34"/>
    <mergeCell ref="B9:D9"/>
    <mergeCell ref="B7:D7"/>
    <mergeCell ref="B8:D8"/>
    <mergeCell ref="B2:D2"/>
    <mergeCell ref="B3:D3"/>
    <mergeCell ref="B4:D4"/>
    <mergeCell ref="B5:D5"/>
    <mergeCell ref="B6:D6"/>
  </mergeCells>
  <hyperlinks>
    <hyperlink ref="B8" r:id="rId1"/>
  </hyperlinks>
  <pageMargins left="0.51181102362204722" right="0.11811023622047245" top="1.3385826771653544" bottom="0.74803149606299213" header="0.31496062992125984" footer="0.31496062992125984"/>
  <pageSetup paperSize="9" scale="9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7"/>
  <sheetViews>
    <sheetView showGridLines="0" workbookViewId="0"/>
  </sheetViews>
  <sheetFormatPr baseColWidth="10" defaultColWidth="11" defaultRowHeight="13.2"/>
  <cols>
    <col min="1" max="1" width="17.453125" style="1" customWidth="1"/>
    <col min="2" max="2" width="10.6328125" style="1" customWidth="1"/>
    <col min="3" max="3" width="4.453125" style="1" customWidth="1"/>
    <col min="4" max="4" width="3.08984375" style="1" customWidth="1"/>
    <col min="5" max="6" width="3.6328125" style="1" customWidth="1"/>
    <col min="7" max="7" width="3.90625" style="1" customWidth="1"/>
    <col min="8" max="8" width="3.08984375" style="1" customWidth="1"/>
    <col min="9" max="9" width="8.6328125" style="1" bestFit="1" customWidth="1"/>
    <col min="10" max="10" width="5.7265625" style="1" bestFit="1" customWidth="1"/>
    <col min="11" max="11" width="14.453125" style="1" customWidth="1"/>
    <col min="12" max="12" width="8.90625" style="1" customWidth="1"/>
    <col min="13" max="13" width="31.7265625" style="2" bestFit="1" customWidth="1"/>
    <col min="14" max="17" width="3.7265625" style="2" customWidth="1"/>
    <col min="18" max="18" width="6.26953125" style="1" bestFit="1" customWidth="1"/>
    <col min="19" max="19" width="6.36328125" style="2" bestFit="1" customWidth="1"/>
    <col min="20" max="20" width="12.08984375" style="1" bestFit="1" customWidth="1"/>
    <col min="21" max="21" width="6.08984375" style="1" bestFit="1" customWidth="1"/>
    <col min="22" max="23" width="11" style="1"/>
    <col min="24" max="24" width="19.7265625" style="1" customWidth="1"/>
    <col min="25" max="16384" width="11" style="1"/>
  </cols>
  <sheetData>
    <row r="1" spans="1:26">
      <c r="A1" s="20" t="s">
        <v>92</v>
      </c>
      <c r="B1" s="20"/>
      <c r="C1" s="20"/>
      <c r="D1" s="20"/>
      <c r="E1" s="9"/>
      <c r="G1" s="8" t="s">
        <v>93</v>
      </c>
      <c r="H1" s="8"/>
      <c r="I1" s="8"/>
      <c r="J1" s="8"/>
      <c r="K1" s="8"/>
      <c r="L1" s="21" t="s">
        <v>103</v>
      </c>
      <c r="S1" s="1"/>
    </row>
    <row r="2" spans="1:26">
      <c r="A2" s="6" t="s">
        <v>52</v>
      </c>
      <c r="B2" s="45" t="s">
        <v>65</v>
      </c>
      <c r="C2" s="45"/>
      <c r="D2" s="45"/>
      <c r="E2" s="9"/>
      <c r="G2" s="6" t="s">
        <v>43</v>
      </c>
      <c r="I2" s="6"/>
      <c r="J2" s="6"/>
      <c r="L2" s="6">
        <v>90128903</v>
      </c>
      <c r="S2" s="1"/>
    </row>
    <row r="3" spans="1:26">
      <c r="A3" s="6" t="s">
        <v>26</v>
      </c>
      <c r="B3" s="45" t="s">
        <v>66</v>
      </c>
      <c r="C3" s="45"/>
      <c r="D3" s="45"/>
      <c r="E3" s="9"/>
      <c r="G3" s="1" t="s">
        <v>96</v>
      </c>
      <c r="S3" s="1"/>
      <c r="X3" s="3" t="s">
        <v>0</v>
      </c>
    </row>
    <row r="4" spans="1:26">
      <c r="A4" s="6" t="s">
        <v>54</v>
      </c>
      <c r="B4" s="43" t="s">
        <v>71</v>
      </c>
      <c r="C4" s="43"/>
      <c r="D4" s="43"/>
      <c r="E4" s="10"/>
      <c r="G4" s="6" t="s">
        <v>44</v>
      </c>
      <c r="I4" s="6"/>
      <c r="J4" s="6"/>
      <c r="K4" s="51">
        <v>42405</v>
      </c>
      <c r="L4" s="51"/>
      <c r="S4" s="1"/>
      <c r="X4" s="1" t="s">
        <v>5</v>
      </c>
      <c r="Y4" s="4">
        <f>0.095*0.94</f>
        <v>8.929999999999999E-2</v>
      </c>
      <c r="Z4" s="2" t="s">
        <v>6</v>
      </c>
    </row>
    <row r="5" spans="1:26">
      <c r="A5" s="6" t="s">
        <v>48</v>
      </c>
      <c r="B5" s="43" t="s">
        <v>67</v>
      </c>
      <c r="C5" s="43"/>
      <c r="D5" s="43"/>
      <c r="E5" s="10"/>
      <c r="G5" s="6" t="s">
        <v>45</v>
      </c>
      <c r="I5" s="6"/>
      <c r="J5" s="6"/>
      <c r="K5" s="51">
        <v>42410</v>
      </c>
      <c r="L5" s="51"/>
      <c r="S5" s="1"/>
      <c r="X5" s="1" t="s">
        <v>10</v>
      </c>
      <c r="Y5" s="4">
        <f>0.0365*0.94</f>
        <v>3.4309999999999993E-2</v>
      </c>
      <c r="Z5" s="2" t="s">
        <v>6</v>
      </c>
    </row>
    <row r="6" spans="1:26" ht="13.5" customHeight="1">
      <c r="A6" s="6"/>
      <c r="B6" s="43" t="s">
        <v>68</v>
      </c>
      <c r="C6" s="43"/>
      <c r="D6" s="43"/>
      <c r="E6" s="10"/>
      <c r="G6" s="6" t="s">
        <v>46</v>
      </c>
      <c r="I6" s="6"/>
      <c r="J6" s="6"/>
      <c r="K6" s="6"/>
      <c r="L6" s="17" t="s">
        <v>20</v>
      </c>
      <c r="S6" s="1"/>
      <c r="X6" s="1" t="s">
        <v>14</v>
      </c>
      <c r="Y6" s="5">
        <f>5*0.94</f>
        <v>4.6999999999999993</v>
      </c>
      <c r="Z6" s="2" t="s">
        <v>15</v>
      </c>
    </row>
    <row r="7" spans="1:26">
      <c r="A7" s="6" t="s">
        <v>56</v>
      </c>
      <c r="B7" s="43" t="s">
        <v>69</v>
      </c>
      <c r="C7" s="43"/>
      <c r="D7" s="43"/>
      <c r="E7" s="10"/>
      <c r="S7" s="1"/>
      <c r="X7" s="1" t="s">
        <v>17</v>
      </c>
      <c r="Y7" s="4">
        <v>5.4000000000000003E-3</v>
      </c>
      <c r="Z7" s="2" t="s">
        <v>6</v>
      </c>
    </row>
    <row r="8" spans="1:26">
      <c r="A8" s="6"/>
      <c r="B8" s="52" t="s">
        <v>70</v>
      </c>
      <c r="C8" s="44"/>
      <c r="D8" s="44"/>
      <c r="E8" s="10"/>
      <c r="S8" s="1"/>
      <c r="X8" s="1" t="s">
        <v>19</v>
      </c>
      <c r="Y8" s="4">
        <v>1.0999999999999999E-2</v>
      </c>
      <c r="Z8" s="2" t="s">
        <v>6</v>
      </c>
    </row>
    <row r="9" spans="1:26">
      <c r="A9" s="6"/>
      <c r="B9" s="53" t="s">
        <v>101</v>
      </c>
      <c r="C9" s="43"/>
      <c r="D9" s="43"/>
      <c r="E9" s="10"/>
      <c r="S9" s="1"/>
      <c r="X9" s="1" t="s">
        <v>22</v>
      </c>
      <c r="Y9" s="4">
        <v>1.6000000000000001E-3</v>
      </c>
      <c r="Z9" s="2" t="s">
        <v>6</v>
      </c>
    </row>
    <row r="10" spans="1:26">
      <c r="A10" s="6"/>
      <c r="B10" s="10"/>
      <c r="C10" s="10"/>
      <c r="D10" s="10"/>
      <c r="E10" s="10"/>
      <c r="S10" s="1"/>
      <c r="Y10" s="4"/>
      <c r="Z10" s="2"/>
    </row>
    <row r="11" spans="1:26">
      <c r="E11" s="10"/>
      <c r="G11" s="20" t="s">
        <v>40</v>
      </c>
      <c r="H11" s="20"/>
      <c r="I11" s="20"/>
      <c r="J11" s="20"/>
      <c r="K11" s="20"/>
      <c r="L11" s="21"/>
      <c r="S11" s="1"/>
    </row>
    <row r="12" spans="1:26">
      <c r="E12" s="10"/>
      <c r="G12" s="6" t="s">
        <v>99</v>
      </c>
      <c r="I12" s="6"/>
      <c r="J12" s="6"/>
      <c r="K12" s="6"/>
      <c r="L12" s="17"/>
      <c r="S12" s="1"/>
    </row>
    <row r="13" spans="1:26">
      <c r="E13" s="10"/>
      <c r="G13" s="1" t="s">
        <v>98</v>
      </c>
      <c r="L13" s="17" t="s">
        <v>84</v>
      </c>
      <c r="S13" s="1"/>
    </row>
    <row r="14" spans="1:26">
      <c r="E14" s="10"/>
      <c r="G14" s="1" t="s">
        <v>97</v>
      </c>
      <c r="L14" s="17"/>
      <c r="S14" s="1"/>
    </row>
    <row r="15" spans="1:26">
      <c r="E15" s="10"/>
      <c r="G15" s="6" t="s">
        <v>51</v>
      </c>
      <c r="I15" s="6"/>
      <c r="J15" s="6"/>
      <c r="K15" s="51">
        <v>42439</v>
      </c>
      <c r="L15" s="51"/>
      <c r="S15" s="1"/>
    </row>
    <row r="16" spans="1:26">
      <c r="E16" s="10"/>
      <c r="S16" s="1"/>
    </row>
    <row r="17" spans="1:19">
      <c r="E17" s="10"/>
      <c r="S17" s="1"/>
    </row>
    <row r="18" spans="1:19">
      <c r="E18" s="10"/>
      <c r="S18" s="1"/>
    </row>
    <row r="19" spans="1:19">
      <c r="E19" s="10"/>
      <c r="S19" s="1"/>
    </row>
    <row r="20" spans="1:19">
      <c r="E20" s="10"/>
      <c r="F20" s="11"/>
      <c r="G20" s="11"/>
      <c r="I20" s="11"/>
      <c r="J20" s="11"/>
      <c r="K20" s="11"/>
      <c r="L20" s="17"/>
      <c r="S20" s="1"/>
    </row>
    <row r="21" spans="1:19" ht="12.75" customHeight="1">
      <c r="A21" s="8" t="s">
        <v>33</v>
      </c>
      <c r="B21" s="8"/>
      <c r="C21" s="8"/>
      <c r="D21" s="8"/>
      <c r="E21" s="10"/>
      <c r="G21" s="20" t="s">
        <v>37</v>
      </c>
      <c r="H21" s="20"/>
      <c r="I21" s="20"/>
      <c r="J21" s="20"/>
      <c r="K21" s="20"/>
      <c r="L21" s="21"/>
      <c r="S21" s="1"/>
    </row>
    <row r="22" spans="1:19" ht="12.75" customHeight="1">
      <c r="A22" s="6" t="s">
        <v>52</v>
      </c>
      <c r="B22" s="45" t="s">
        <v>34</v>
      </c>
      <c r="C22" s="45"/>
      <c r="D22" s="45"/>
      <c r="E22" s="10"/>
      <c r="G22" s="6" t="s">
        <v>62</v>
      </c>
      <c r="I22" s="6"/>
      <c r="J22" s="6"/>
      <c r="K22" s="6"/>
      <c r="L22" s="17" t="s">
        <v>79</v>
      </c>
      <c r="S22" s="1"/>
    </row>
    <row r="23" spans="1:19" ht="12.75" customHeight="1">
      <c r="A23" s="6" t="s">
        <v>48</v>
      </c>
      <c r="B23" s="45" t="s">
        <v>86</v>
      </c>
      <c r="C23" s="45"/>
      <c r="D23" s="45"/>
      <c r="E23" s="10"/>
      <c r="G23" s="6" t="s">
        <v>85</v>
      </c>
      <c r="I23" s="6"/>
      <c r="J23" s="6"/>
      <c r="K23" s="6"/>
      <c r="L23" s="17" t="s">
        <v>89</v>
      </c>
      <c r="S23" s="1"/>
    </row>
    <row r="24" spans="1:19" ht="12.75" customHeight="1">
      <c r="A24" s="6"/>
      <c r="B24" s="43" t="s">
        <v>87</v>
      </c>
      <c r="C24" s="43"/>
      <c r="D24" s="43"/>
      <c r="E24" s="10"/>
      <c r="G24" s="22"/>
      <c r="I24" s="11"/>
      <c r="J24" s="11"/>
      <c r="K24" s="11"/>
      <c r="L24" s="17"/>
      <c r="S24" s="1"/>
    </row>
    <row r="25" spans="1:19" ht="12.75" customHeight="1">
      <c r="A25" s="6"/>
      <c r="B25" s="43" t="s">
        <v>88</v>
      </c>
      <c r="C25" s="43"/>
      <c r="D25" s="43"/>
      <c r="E25" s="10"/>
      <c r="F25" s="22"/>
      <c r="G25" s="11"/>
      <c r="H25" s="11"/>
      <c r="I25" s="11"/>
      <c r="J25" s="11"/>
      <c r="K25" s="11"/>
      <c r="L25" s="17"/>
      <c r="S25" s="1"/>
    </row>
    <row r="26" spans="1:19" ht="12.75" customHeight="1">
      <c r="A26" s="6"/>
      <c r="B26" s="10"/>
      <c r="C26" s="10"/>
      <c r="D26" s="10"/>
      <c r="E26" s="10"/>
      <c r="F26" s="11"/>
      <c r="G26" s="11"/>
      <c r="H26" s="11"/>
      <c r="I26" s="11"/>
      <c r="J26" s="11"/>
      <c r="K26" s="11"/>
      <c r="L26" s="17"/>
      <c r="S26" s="1"/>
    </row>
    <row r="27" spans="1:19" ht="12.75" customHeight="1">
      <c r="A27" s="6"/>
      <c r="B27" s="10"/>
      <c r="C27" s="10"/>
      <c r="D27" s="10"/>
      <c r="E27" s="10"/>
      <c r="F27" s="11"/>
      <c r="G27" s="11"/>
      <c r="H27" s="11"/>
      <c r="I27" s="11"/>
      <c r="J27" s="11"/>
      <c r="K27" s="11"/>
      <c r="L27" s="17"/>
      <c r="S27" s="1"/>
    </row>
    <row r="28" spans="1:19">
      <c r="G28" s="10"/>
      <c r="H28" s="10"/>
      <c r="I28" s="10"/>
      <c r="L28" s="2"/>
      <c r="O28" s="1"/>
      <c r="P28" s="1"/>
      <c r="Q28" s="1"/>
      <c r="R28" s="2"/>
      <c r="S28" s="1"/>
    </row>
    <row r="29" spans="1:19">
      <c r="M29" s="1"/>
      <c r="N29" s="1"/>
      <c r="O29" s="1"/>
      <c r="P29" s="1"/>
      <c r="Q29" s="1"/>
      <c r="S29" s="1"/>
    </row>
    <row r="30" spans="1:19">
      <c r="A30" s="33" t="s">
        <v>90</v>
      </c>
      <c r="B30" s="33"/>
      <c r="C30" s="33"/>
      <c r="D30" s="33"/>
      <c r="E30" s="33"/>
      <c r="F30" s="33"/>
      <c r="G30" s="33"/>
      <c r="H30" s="33"/>
      <c r="I30" s="34" t="s">
        <v>1</v>
      </c>
      <c r="J30" s="34" t="s">
        <v>2</v>
      </c>
      <c r="K30" s="34" t="s">
        <v>3</v>
      </c>
      <c r="L30" s="34" t="s">
        <v>4</v>
      </c>
      <c r="M30" s="1"/>
      <c r="N30" s="1"/>
      <c r="O30" s="1"/>
      <c r="P30" s="1"/>
      <c r="Q30" s="1"/>
      <c r="S30" s="1"/>
    </row>
    <row r="31" spans="1:19">
      <c r="A31" s="43" t="s">
        <v>91</v>
      </c>
      <c r="B31" s="43"/>
      <c r="C31" s="49" t="s">
        <v>8</v>
      </c>
      <c r="D31" s="47">
        <v>11</v>
      </c>
      <c r="E31" s="47">
        <v>10</v>
      </c>
      <c r="F31" s="47">
        <v>22</v>
      </c>
      <c r="G31" s="50">
        <v>0</v>
      </c>
      <c r="H31" s="48">
        <v>1</v>
      </c>
      <c r="I31" s="28">
        <v>30000000</v>
      </c>
      <c r="J31" s="12" t="s">
        <v>9</v>
      </c>
      <c r="K31" s="35">
        <v>2.2000000000000001E-3</v>
      </c>
      <c r="L31" s="27">
        <f t="shared" ref="L31" si="0">K31*I31</f>
        <v>66000</v>
      </c>
      <c r="M31" s="1"/>
      <c r="N31" s="1"/>
      <c r="O31" s="1"/>
      <c r="P31" s="1"/>
      <c r="Q31" s="1"/>
      <c r="S31" s="1"/>
    </row>
    <row r="32" spans="1:19">
      <c r="A32" s="46" t="str">
        <f>A31&amp;" inkl. MWST"</f>
        <v>Netznutzung ÜN inkl. MWST</v>
      </c>
      <c r="B32" s="46"/>
      <c r="C32" s="49"/>
      <c r="D32" s="47"/>
      <c r="E32" s="47"/>
      <c r="F32" s="47"/>
      <c r="G32" s="50"/>
      <c r="H32" s="48"/>
      <c r="I32" s="6">
        <v>8</v>
      </c>
      <c r="J32" s="12" t="s">
        <v>13</v>
      </c>
      <c r="K32" s="24"/>
      <c r="L32" s="25">
        <f>L31*(1+I32/100)</f>
        <v>71280</v>
      </c>
      <c r="M32" s="1"/>
      <c r="N32" s="1"/>
      <c r="O32" s="1"/>
      <c r="P32" s="1"/>
      <c r="Q32" s="1"/>
      <c r="S32" s="1"/>
    </row>
    <row r="33" spans="1:19" s="6" customFormat="1">
      <c r="A33" s="43"/>
      <c r="B33" s="43"/>
      <c r="C33" s="49"/>
      <c r="D33" s="47"/>
      <c r="E33" s="47"/>
      <c r="F33" s="47"/>
      <c r="G33" s="50"/>
      <c r="H33" s="48"/>
      <c r="I33" s="28"/>
      <c r="J33" s="12"/>
      <c r="K33" s="29"/>
      <c r="L33" s="27"/>
    </row>
    <row r="34" spans="1:19" s="6" customFormat="1">
      <c r="A34" s="46"/>
      <c r="B34" s="46"/>
      <c r="C34" s="49"/>
      <c r="D34" s="47"/>
      <c r="E34" s="47"/>
      <c r="F34" s="47"/>
      <c r="G34" s="50"/>
      <c r="H34" s="48"/>
      <c r="J34" s="12"/>
      <c r="K34" s="24"/>
      <c r="L34" s="25"/>
      <c r="M34" s="12"/>
      <c r="N34" s="12"/>
      <c r="O34" s="12"/>
      <c r="P34" s="12"/>
      <c r="R34" s="12"/>
    </row>
    <row r="35" spans="1:19" ht="12.75" customHeight="1">
      <c r="A35" s="43"/>
      <c r="B35" s="43"/>
      <c r="C35" s="49"/>
      <c r="D35" s="47"/>
      <c r="E35" s="47"/>
      <c r="F35" s="47"/>
      <c r="G35" s="50"/>
      <c r="H35" s="48"/>
      <c r="I35" s="6"/>
      <c r="J35" s="12"/>
      <c r="K35" s="26"/>
      <c r="L35" s="27"/>
      <c r="M35" s="1"/>
      <c r="N35" s="1"/>
      <c r="O35" s="1"/>
      <c r="P35" s="1"/>
      <c r="Q35" s="1"/>
      <c r="S35" s="1"/>
    </row>
    <row r="36" spans="1:19">
      <c r="A36" s="46"/>
      <c r="B36" s="46"/>
      <c r="C36" s="49"/>
      <c r="D36" s="47"/>
      <c r="E36" s="47"/>
      <c r="F36" s="47"/>
      <c r="G36" s="50"/>
      <c r="H36" s="48"/>
      <c r="I36" s="6"/>
      <c r="J36" s="12"/>
      <c r="K36" s="24"/>
      <c r="L36" s="25"/>
      <c r="M36" s="1"/>
      <c r="N36" s="1"/>
      <c r="O36" s="1"/>
      <c r="P36" s="1"/>
      <c r="Q36" s="1"/>
      <c r="S36" s="1"/>
    </row>
    <row r="37" spans="1:19">
      <c r="A37" s="43"/>
      <c r="B37" s="43"/>
      <c r="C37" s="49"/>
      <c r="D37" s="47"/>
      <c r="E37" s="47"/>
      <c r="F37" s="47"/>
      <c r="G37" s="50"/>
      <c r="H37" s="48"/>
      <c r="I37" s="6"/>
      <c r="J37" s="12"/>
      <c r="K37" s="24"/>
      <c r="L37" s="27"/>
      <c r="M37" s="1"/>
      <c r="N37" s="1"/>
      <c r="O37" s="1"/>
      <c r="P37" s="1"/>
      <c r="Q37" s="1"/>
      <c r="S37" s="1"/>
    </row>
    <row r="38" spans="1:19">
      <c r="A38" s="46"/>
      <c r="B38" s="46"/>
      <c r="C38" s="49"/>
      <c r="D38" s="47"/>
      <c r="E38" s="47"/>
      <c r="F38" s="47"/>
      <c r="G38" s="50"/>
      <c r="H38" s="48"/>
      <c r="I38" s="6"/>
      <c r="J38" s="12"/>
      <c r="K38" s="24"/>
      <c r="L38" s="25"/>
      <c r="M38" s="1"/>
      <c r="N38" s="1"/>
      <c r="O38" s="1"/>
      <c r="P38" s="1"/>
      <c r="Q38" s="1"/>
      <c r="S38" s="1"/>
    </row>
    <row r="39" spans="1:19">
      <c r="A39" s="43"/>
      <c r="B39" s="43"/>
      <c r="C39" s="49"/>
      <c r="D39" s="47"/>
      <c r="E39" s="47"/>
      <c r="F39" s="47"/>
      <c r="G39" s="50"/>
      <c r="H39" s="48"/>
      <c r="I39" s="6"/>
      <c r="J39" s="12"/>
      <c r="K39" s="24"/>
      <c r="L39" s="27"/>
      <c r="M39" s="1"/>
      <c r="N39" s="1"/>
      <c r="O39" s="1"/>
      <c r="P39" s="1"/>
      <c r="Q39" s="1"/>
      <c r="S39" s="1"/>
    </row>
    <row r="40" spans="1:19">
      <c r="A40" s="46"/>
      <c r="B40" s="46"/>
      <c r="C40" s="49"/>
      <c r="D40" s="47"/>
      <c r="E40" s="47"/>
      <c r="F40" s="47"/>
      <c r="G40" s="50"/>
      <c r="H40" s="48"/>
      <c r="I40" s="6"/>
      <c r="J40" s="12"/>
      <c r="K40" s="24"/>
      <c r="L40" s="25"/>
      <c r="M40" s="1"/>
      <c r="N40" s="1"/>
      <c r="O40" s="1"/>
      <c r="P40" s="1"/>
      <c r="Q40" s="1"/>
      <c r="S40" s="1"/>
    </row>
    <row r="41" spans="1:19">
      <c r="A41" s="43"/>
      <c r="B41" s="43"/>
      <c r="C41" s="49"/>
      <c r="D41" s="47"/>
      <c r="E41" s="47"/>
      <c r="F41" s="47"/>
      <c r="G41" s="50"/>
      <c r="H41" s="48"/>
      <c r="I41" s="6"/>
      <c r="J41" s="12"/>
      <c r="K41" s="24"/>
      <c r="L41" s="27"/>
      <c r="Q41" s="1"/>
      <c r="R41" s="2"/>
      <c r="S41" s="1"/>
    </row>
    <row r="42" spans="1:19">
      <c r="A42" s="46"/>
      <c r="B42" s="46"/>
      <c r="C42" s="49"/>
      <c r="D42" s="47"/>
      <c r="E42" s="47"/>
      <c r="F42" s="47"/>
      <c r="G42" s="50"/>
      <c r="H42" s="48"/>
      <c r="I42" s="6"/>
      <c r="J42" s="12"/>
      <c r="K42" s="24"/>
      <c r="L42" s="25"/>
      <c r="Q42" s="1"/>
      <c r="R42" s="2"/>
      <c r="S42" s="1"/>
    </row>
    <row r="49" spans="1:19">
      <c r="N49" s="1"/>
      <c r="O49" s="1"/>
      <c r="P49" s="1"/>
      <c r="Q49" s="1"/>
      <c r="S49" s="1"/>
    </row>
    <row r="50" spans="1:19">
      <c r="A50" s="15" t="s">
        <v>59</v>
      </c>
      <c r="B50" s="16"/>
      <c r="C50" s="16"/>
      <c r="D50" s="16"/>
      <c r="E50" s="16"/>
      <c r="F50" s="16"/>
      <c r="G50" s="16"/>
      <c r="H50" s="16"/>
      <c r="I50" s="16"/>
      <c r="J50" s="16"/>
      <c r="K50" s="54">
        <f>L31</f>
        <v>66000</v>
      </c>
      <c r="L50" s="54">
        <v>271.89999999999998</v>
      </c>
    </row>
    <row r="51" spans="1:19">
      <c r="A51" s="6" t="s">
        <v>63</v>
      </c>
      <c r="B51" s="14"/>
      <c r="C51" s="6"/>
      <c r="D51" s="10"/>
      <c r="E51" s="6"/>
      <c r="F51" s="6"/>
      <c r="G51" s="6"/>
      <c r="H51" s="6"/>
      <c r="I51" s="6"/>
      <c r="J51" s="6"/>
      <c r="K51" s="6"/>
      <c r="L51" s="19">
        <f>L32-L31</f>
        <v>5280</v>
      </c>
    </row>
    <row r="52" spans="1:19">
      <c r="A52" s="13" t="s">
        <v>60</v>
      </c>
      <c r="B52" s="6"/>
      <c r="C52" s="6"/>
      <c r="D52" s="6"/>
      <c r="E52" s="6"/>
      <c r="F52" s="6"/>
      <c r="G52" s="6"/>
      <c r="H52" s="6"/>
      <c r="I52" s="6"/>
      <c r="J52" s="6"/>
      <c r="K52" s="55">
        <f>L32</f>
        <v>71280</v>
      </c>
      <c r="L52" s="55">
        <v>293.64999999999998</v>
      </c>
    </row>
    <row r="53" spans="1:19">
      <c r="A53" s="13" t="s">
        <v>58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19">
        <v>0</v>
      </c>
    </row>
    <row r="54" spans="1:19">
      <c r="A54" s="15" t="s">
        <v>57</v>
      </c>
      <c r="B54" s="16"/>
      <c r="C54" s="16"/>
      <c r="D54" s="16"/>
      <c r="E54" s="16"/>
      <c r="F54" s="16"/>
      <c r="G54" s="16"/>
      <c r="H54" s="16"/>
      <c r="I54" s="16"/>
      <c r="J54" s="16"/>
      <c r="K54" s="54">
        <f>L32</f>
        <v>71280</v>
      </c>
      <c r="L54" s="54">
        <v>293.64999999999998</v>
      </c>
    </row>
    <row r="57" spans="1:19">
      <c r="P57" s="3"/>
    </row>
    <row r="58" spans="1:19">
      <c r="M58" s="1"/>
      <c r="N58" s="7"/>
      <c r="P58" s="1"/>
    </row>
    <row r="59" spans="1:19">
      <c r="M59" s="1"/>
      <c r="O59" s="7"/>
      <c r="P59" s="1"/>
    </row>
    <row r="60" spans="1:19">
      <c r="M60" s="1"/>
      <c r="N60" s="1"/>
      <c r="O60" s="1"/>
      <c r="P60" s="1"/>
      <c r="Q60" s="1"/>
      <c r="S60" s="1"/>
    </row>
    <row r="61" spans="1:19">
      <c r="M61" s="1"/>
      <c r="N61" s="1"/>
      <c r="O61" s="1"/>
      <c r="P61" s="1"/>
      <c r="Q61" s="1"/>
      <c r="S61" s="1"/>
    </row>
    <row r="62" spans="1:19">
      <c r="M62" s="1"/>
      <c r="N62" s="1"/>
      <c r="O62" s="1"/>
      <c r="P62" s="1"/>
      <c r="Q62" s="1"/>
      <c r="S62" s="1"/>
    </row>
    <row r="63" spans="1:19">
      <c r="M63" s="1"/>
      <c r="N63" s="1"/>
      <c r="O63" s="1"/>
      <c r="P63" s="1"/>
      <c r="Q63" s="1"/>
      <c r="S63" s="1"/>
    </row>
    <row r="64" spans="1:19">
      <c r="M64" s="1"/>
      <c r="N64" s="1"/>
      <c r="O64" s="1"/>
      <c r="P64" s="1"/>
      <c r="Q64" s="1"/>
      <c r="S64" s="1"/>
    </row>
    <row r="65" spans="13:19">
      <c r="M65" s="1"/>
      <c r="N65" s="1"/>
      <c r="O65" s="1"/>
      <c r="P65" s="1"/>
      <c r="Q65" s="1"/>
      <c r="S65" s="1"/>
    </row>
    <row r="66" spans="13:19">
      <c r="M66" s="1"/>
      <c r="N66" s="1"/>
      <c r="O66" s="1"/>
      <c r="P66" s="1"/>
      <c r="Q66" s="1"/>
      <c r="S66" s="1"/>
    </row>
    <row r="67" spans="13:19">
      <c r="M67" s="1"/>
      <c r="N67" s="1"/>
      <c r="O67" s="1"/>
      <c r="P67" s="1"/>
      <c r="Q67" s="1"/>
      <c r="S67" s="1"/>
    </row>
    <row r="68" spans="13:19">
      <c r="M68" s="1"/>
      <c r="N68" s="1"/>
      <c r="O68" s="1"/>
      <c r="P68" s="1"/>
      <c r="Q68" s="1"/>
      <c r="S68" s="1"/>
    </row>
    <row r="69" spans="13:19">
      <c r="M69" s="1"/>
      <c r="N69" s="1"/>
      <c r="O69" s="1"/>
      <c r="P69" s="1"/>
      <c r="Q69" s="1"/>
      <c r="S69" s="1"/>
    </row>
    <row r="70" spans="13:19">
      <c r="N70" s="1"/>
      <c r="O70" s="1"/>
      <c r="P70" s="1"/>
      <c r="Q70" s="1"/>
      <c r="S70" s="1"/>
    </row>
    <row r="71" spans="13:19">
      <c r="M71" s="1"/>
      <c r="N71" s="1"/>
      <c r="O71" s="1"/>
      <c r="P71" s="1"/>
      <c r="Q71" s="1"/>
      <c r="S71" s="1"/>
    </row>
    <row r="72" spans="13:19">
      <c r="M72" s="1"/>
      <c r="N72" s="1"/>
      <c r="O72" s="1"/>
      <c r="P72" s="1"/>
      <c r="Q72" s="1"/>
      <c r="S72" s="1"/>
    </row>
    <row r="73" spans="13:19">
      <c r="M73" s="1"/>
      <c r="N73" s="1"/>
      <c r="O73" s="1"/>
      <c r="P73" s="1"/>
      <c r="Q73" s="1"/>
      <c r="S73" s="1"/>
    </row>
    <row r="74" spans="13:19">
      <c r="M74" s="1"/>
      <c r="N74" s="1"/>
      <c r="O74" s="1"/>
      <c r="P74" s="1"/>
      <c r="Q74" s="1"/>
      <c r="S74" s="1"/>
    </row>
    <row r="75" spans="13:19">
      <c r="M75" s="1"/>
    </row>
    <row r="76" spans="13:19">
      <c r="M76" s="1"/>
      <c r="N76" s="1"/>
      <c r="O76" s="1"/>
      <c r="P76" s="1"/>
      <c r="Q76" s="1"/>
      <c r="S76" s="1"/>
    </row>
    <row r="77" spans="13:19">
      <c r="M77" s="1"/>
      <c r="N77" s="1"/>
      <c r="O77" s="1"/>
      <c r="P77" s="1"/>
      <c r="Q77" s="1"/>
      <c r="S77" s="1"/>
    </row>
    <row r="78" spans="13:19">
      <c r="M78" s="1"/>
      <c r="N78" s="1"/>
      <c r="O78" s="1"/>
      <c r="P78" s="1"/>
      <c r="Q78" s="1"/>
      <c r="S78" s="1"/>
    </row>
    <row r="79" spans="13:19">
      <c r="M79" s="1"/>
      <c r="N79" s="1"/>
      <c r="O79" s="1"/>
      <c r="P79" s="1"/>
      <c r="Q79" s="1"/>
      <c r="S79" s="1"/>
    </row>
    <row r="80" spans="13:19">
      <c r="M80" s="1"/>
      <c r="N80" s="1"/>
      <c r="O80" s="1"/>
      <c r="P80" s="1"/>
      <c r="Q80" s="1"/>
      <c r="S80" s="1"/>
    </row>
    <row r="81" spans="13:19">
      <c r="M81" s="1"/>
      <c r="N81" s="1"/>
      <c r="O81" s="1"/>
      <c r="P81" s="1"/>
      <c r="Q81" s="1"/>
      <c r="S81" s="1"/>
    </row>
    <row r="82" spans="13:19">
      <c r="M82" s="1"/>
      <c r="N82" s="1"/>
      <c r="O82" s="1"/>
      <c r="P82" s="1"/>
      <c r="Q82" s="1"/>
      <c r="S82" s="1"/>
    </row>
    <row r="83" spans="13:19">
      <c r="N83" s="1"/>
      <c r="O83" s="1"/>
      <c r="P83" s="1"/>
      <c r="Q83" s="1"/>
      <c r="S83" s="1"/>
    </row>
    <row r="84" spans="13:19">
      <c r="N84" s="1"/>
      <c r="O84" s="1"/>
      <c r="P84" s="1"/>
      <c r="Q84" s="1"/>
      <c r="S84" s="1"/>
    </row>
    <row r="85" spans="13:19">
      <c r="N85" s="1"/>
      <c r="O85" s="1"/>
      <c r="P85" s="1"/>
      <c r="Q85" s="1"/>
      <c r="S85" s="1"/>
    </row>
    <row r="86" spans="13:19">
      <c r="N86" s="1"/>
      <c r="O86" s="1"/>
      <c r="P86" s="1"/>
      <c r="Q86" s="1"/>
      <c r="S86" s="1"/>
    </row>
    <row r="87" spans="13:19">
      <c r="N87" s="1"/>
      <c r="O87" s="1"/>
      <c r="P87" s="1"/>
      <c r="Q87" s="1"/>
      <c r="S87" s="1"/>
    </row>
  </sheetData>
  <mergeCells count="66">
    <mergeCell ref="H37:H38"/>
    <mergeCell ref="A38:B38"/>
    <mergeCell ref="A39:B39"/>
    <mergeCell ref="C39:C40"/>
    <mergeCell ref="F39:F40"/>
    <mergeCell ref="G39:G40"/>
    <mergeCell ref="K50:L50"/>
    <mergeCell ref="K52:L52"/>
    <mergeCell ref="A41:B41"/>
    <mergeCell ref="C41:C42"/>
    <mergeCell ref="D41:D42"/>
    <mergeCell ref="E41:E42"/>
    <mergeCell ref="F41:F42"/>
    <mergeCell ref="G41:G42"/>
    <mergeCell ref="G35:G36"/>
    <mergeCell ref="H35:H36"/>
    <mergeCell ref="A36:B36"/>
    <mergeCell ref="H39:H40"/>
    <mergeCell ref="K54:L54"/>
    <mergeCell ref="H41:H42"/>
    <mergeCell ref="A40:B40"/>
    <mergeCell ref="A37:B37"/>
    <mergeCell ref="C37:C38"/>
    <mergeCell ref="D37:D38"/>
    <mergeCell ref="E37:E38"/>
    <mergeCell ref="D39:D40"/>
    <mergeCell ref="E39:E40"/>
    <mergeCell ref="F37:F38"/>
    <mergeCell ref="G37:G38"/>
    <mergeCell ref="A42:B42"/>
    <mergeCell ref="A35:B35"/>
    <mergeCell ref="C35:C36"/>
    <mergeCell ref="D35:D36"/>
    <mergeCell ref="E35:E36"/>
    <mergeCell ref="F35:F36"/>
    <mergeCell ref="F31:F32"/>
    <mergeCell ref="G31:G32"/>
    <mergeCell ref="H31:H32"/>
    <mergeCell ref="A32:B32"/>
    <mergeCell ref="A33:B33"/>
    <mergeCell ref="C33:C34"/>
    <mergeCell ref="D33:D34"/>
    <mergeCell ref="E33:E34"/>
    <mergeCell ref="F33:F34"/>
    <mergeCell ref="G33:G34"/>
    <mergeCell ref="E31:E32"/>
    <mergeCell ref="H33:H34"/>
    <mergeCell ref="A34:B34"/>
    <mergeCell ref="B24:D24"/>
    <mergeCell ref="B25:D25"/>
    <mergeCell ref="A31:B31"/>
    <mergeCell ref="C31:C32"/>
    <mergeCell ref="D31:D32"/>
    <mergeCell ref="B23:D23"/>
    <mergeCell ref="B2:D2"/>
    <mergeCell ref="B3:D3"/>
    <mergeCell ref="K4:L4"/>
    <mergeCell ref="B4:D4"/>
    <mergeCell ref="B5:D5"/>
    <mergeCell ref="B6:D6"/>
    <mergeCell ref="B7:D7"/>
    <mergeCell ref="B8:D8"/>
    <mergeCell ref="B9:D9"/>
    <mergeCell ref="B22:D22"/>
    <mergeCell ref="K5:L5"/>
    <mergeCell ref="K15:L15"/>
  </mergeCells>
  <hyperlinks>
    <hyperlink ref="B8" r:id="rId1"/>
  </hyperlinks>
  <pageMargins left="0.51181102362204722" right="0.11811023622047245" top="1.3385826771653544" bottom="0.31496062992125984" header="0.31496062992125984" footer="0.31496062992125984"/>
  <pageSetup paperSize="9" scale="97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7"/>
  <sheetViews>
    <sheetView showGridLines="0" workbookViewId="0"/>
  </sheetViews>
  <sheetFormatPr baseColWidth="10" defaultColWidth="11" defaultRowHeight="13.2"/>
  <cols>
    <col min="1" max="1" width="17.453125" style="1" customWidth="1"/>
    <col min="2" max="2" width="10.6328125" style="1" customWidth="1"/>
    <col min="3" max="3" width="4.453125" style="1" customWidth="1"/>
    <col min="4" max="4" width="3.08984375" style="1" customWidth="1"/>
    <col min="5" max="6" width="3.6328125" style="1" customWidth="1"/>
    <col min="7" max="7" width="3.90625" style="1" customWidth="1"/>
    <col min="8" max="8" width="3.08984375" style="1" customWidth="1"/>
    <col min="9" max="9" width="8.6328125" style="1" bestFit="1" customWidth="1"/>
    <col min="10" max="10" width="5.7265625" style="1" bestFit="1" customWidth="1"/>
    <col min="11" max="11" width="14.453125" style="1" bestFit="1" customWidth="1"/>
    <col min="12" max="12" width="8.90625" style="1" customWidth="1"/>
    <col min="13" max="13" width="31.7265625" style="2" bestFit="1" customWidth="1"/>
    <col min="14" max="17" width="3.7265625" style="2" customWidth="1"/>
    <col min="18" max="18" width="6.26953125" style="1" bestFit="1" customWidth="1"/>
    <col min="19" max="19" width="6.36328125" style="2" bestFit="1" customWidth="1"/>
    <col min="20" max="20" width="12.08984375" style="1" bestFit="1" customWidth="1"/>
    <col min="21" max="21" width="6.08984375" style="1" bestFit="1" customWidth="1"/>
    <col min="22" max="23" width="11" style="1"/>
    <col min="24" max="24" width="19.7265625" style="1" customWidth="1"/>
    <col min="25" max="16384" width="11" style="1"/>
  </cols>
  <sheetData>
    <row r="1" spans="1:26">
      <c r="A1" s="20" t="s">
        <v>92</v>
      </c>
      <c r="B1" s="20"/>
      <c r="C1" s="20"/>
      <c r="D1" s="20"/>
      <c r="E1" s="9"/>
      <c r="G1" s="8" t="s">
        <v>93</v>
      </c>
      <c r="H1" s="8"/>
      <c r="I1" s="8"/>
      <c r="J1" s="8"/>
      <c r="K1" s="8"/>
      <c r="L1" s="21" t="s">
        <v>102</v>
      </c>
      <c r="S1" s="1"/>
    </row>
    <row r="2" spans="1:26">
      <c r="A2" s="6" t="s">
        <v>52</v>
      </c>
      <c r="B2" s="45" t="s">
        <v>65</v>
      </c>
      <c r="C2" s="45"/>
      <c r="D2" s="45"/>
      <c r="E2" s="9"/>
      <c r="G2" s="6" t="s">
        <v>43</v>
      </c>
      <c r="I2" s="6"/>
      <c r="J2" s="6"/>
      <c r="K2" s="6"/>
      <c r="L2" s="23">
        <v>90128577</v>
      </c>
      <c r="S2" s="1"/>
    </row>
    <row r="3" spans="1:26">
      <c r="A3" s="6" t="s">
        <v>26</v>
      </c>
      <c r="B3" s="45" t="s">
        <v>66</v>
      </c>
      <c r="C3" s="45"/>
      <c r="D3" s="45"/>
      <c r="E3" s="9"/>
      <c r="G3" s="1" t="s">
        <v>96</v>
      </c>
      <c r="S3" s="1"/>
      <c r="X3" s="3"/>
    </row>
    <row r="4" spans="1:26">
      <c r="A4" s="6" t="s">
        <v>54</v>
      </c>
      <c r="B4" s="43" t="s">
        <v>71</v>
      </c>
      <c r="C4" s="43"/>
      <c r="D4" s="43"/>
      <c r="E4" s="10"/>
      <c r="G4" s="6" t="s">
        <v>44</v>
      </c>
      <c r="I4" s="6"/>
      <c r="J4" s="6"/>
      <c r="K4" s="51">
        <v>42410</v>
      </c>
      <c r="L4" s="51"/>
      <c r="S4" s="1"/>
      <c r="Y4" s="4"/>
      <c r="Z4" s="2"/>
    </row>
    <row r="5" spans="1:26">
      <c r="A5" s="6" t="s">
        <v>48</v>
      </c>
      <c r="B5" s="43" t="s">
        <v>67</v>
      </c>
      <c r="C5" s="43"/>
      <c r="D5" s="43"/>
      <c r="E5" s="10"/>
      <c r="G5" s="6" t="s">
        <v>45</v>
      </c>
      <c r="I5" s="6"/>
      <c r="J5" s="6"/>
      <c r="K5" s="51">
        <v>42415</v>
      </c>
      <c r="L5" s="51"/>
      <c r="S5" s="1"/>
      <c r="Y5" s="4"/>
      <c r="Z5" s="2"/>
    </row>
    <row r="6" spans="1:26" ht="13.5" customHeight="1">
      <c r="A6" s="6"/>
      <c r="B6" s="43" t="s">
        <v>68</v>
      </c>
      <c r="C6" s="43"/>
      <c r="D6" s="43"/>
      <c r="E6" s="10"/>
      <c r="G6" s="6" t="s">
        <v>46</v>
      </c>
      <c r="I6" s="6"/>
      <c r="J6" s="6"/>
      <c r="K6" s="6"/>
      <c r="L6" s="17" t="s">
        <v>77</v>
      </c>
      <c r="S6" s="1"/>
      <c r="Y6" s="5"/>
      <c r="Z6" s="2"/>
    </row>
    <row r="7" spans="1:26">
      <c r="A7" s="6" t="s">
        <v>56</v>
      </c>
      <c r="B7" s="43" t="s">
        <v>69</v>
      </c>
      <c r="C7" s="43"/>
      <c r="D7" s="43"/>
      <c r="E7" s="10"/>
      <c r="S7" s="1"/>
      <c r="Y7" s="4"/>
      <c r="Z7" s="2"/>
    </row>
    <row r="8" spans="1:26">
      <c r="A8" s="6"/>
      <c r="B8" s="56" t="s">
        <v>100</v>
      </c>
      <c r="C8" s="44"/>
      <c r="D8" s="44"/>
      <c r="E8" s="10"/>
      <c r="S8" s="1"/>
      <c r="Y8" s="4"/>
      <c r="Z8" s="2"/>
    </row>
    <row r="9" spans="1:26">
      <c r="A9" s="6"/>
      <c r="B9" s="53" t="s">
        <v>101</v>
      </c>
      <c r="C9" s="43"/>
      <c r="D9" s="43"/>
      <c r="E9" s="10"/>
      <c r="S9" s="1"/>
      <c r="Y9" s="4"/>
      <c r="Z9" s="2"/>
    </row>
    <row r="10" spans="1:26">
      <c r="A10" s="6"/>
      <c r="B10" s="10"/>
      <c r="C10" s="10"/>
      <c r="D10" s="10"/>
      <c r="E10" s="10"/>
      <c r="S10" s="1"/>
      <c r="Y10" s="4"/>
      <c r="Z10" s="2"/>
    </row>
    <row r="11" spans="1:26">
      <c r="E11" s="10"/>
      <c r="G11" s="20" t="s">
        <v>40</v>
      </c>
      <c r="H11" s="20"/>
      <c r="I11" s="20"/>
      <c r="J11" s="20"/>
      <c r="K11" s="20"/>
      <c r="L11" s="21"/>
      <c r="S11" s="1"/>
    </row>
    <row r="12" spans="1:26">
      <c r="E12" s="10"/>
      <c r="G12" s="6" t="s">
        <v>99</v>
      </c>
      <c r="I12" s="6"/>
      <c r="J12" s="6"/>
      <c r="K12" s="6"/>
      <c r="L12" s="17"/>
      <c r="S12" s="1"/>
    </row>
    <row r="13" spans="1:26">
      <c r="E13" s="10"/>
      <c r="G13" s="1" t="s">
        <v>98</v>
      </c>
      <c r="L13" s="17" t="s">
        <v>72</v>
      </c>
      <c r="S13" s="1"/>
    </row>
    <row r="14" spans="1:26">
      <c r="E14" s="10"/>
      <c r="G14" s="1" t="s">
        <v>97</v>
      </c>
      <c r="L14" s="17"/>
      <c r="S14" s="1"/>
    </row>
    <row r="15" spans="1:26">
      <c r="E15" s="10"/>
      <c r="G15" s="6" t="s">
        <v>51</v>
      </c>
      <c r="I15" s="6"/>
      <c r="J15" s="6"/>
      <c r="K15" s="51">
        <v>42444</v>
      </c>
      <c r="L15" s="51"/>
      <c r="S15" s="1"/>
    </row>
    <row r="16" spans="1:26">
      <c r="E16" s="10"/>
      <c r="S16" s="1"/>
    </row>
    <row r="17" spans="1:19">
      <c r="E17" s="10"/>
      <c r="S17" s="1"/>
    </row>
    <row r="18" spans="1:19">
      <c r="E18" s="10"/>
      <c r="S18" s="1"/>
    </row>
    <row r="19" spans="1:19">
      <c r="E19" s="10"/>
      <c r="S19" s="1"/>
    </row>
    <row r="20" spans="1:19">
      <c r="E20" s="10"/>
      <c r="F20" s="11"/>
      <c r="G20" s="11"/>
      <c r="I20" s="11"/>
      <c r="J20" s="11"/>
      <c r="K20" s="11"/>
      <c r="L20" s="17"/>
      <c r="S20" s="1"/>
    </row>
    <row r="21" spans="1:19" ht="12.75" customHeight="1">
      <c r="A21" s="8" t="s">
        <v>33</v>
      </c>
      <c r="B21" s="8"/>
      <c r="C21" s="8"/>
      <c r="D21" s="8"/>
      <c r="E21" s="10"/>
      <c r="G21" s="20" t="s">
        <v>37</v>
      </c>
      <c r="H21" s="20"/>
      <c r="I21" s="20"/>
      <c r="J21" s="20"/>
      <c r="K21" s="20"/>
      <c r="L21" s="21"/>
      <c r="S21" s="1"/>
    </row>
    <row r="22" spans="1:19" ht="12.75" customHeight="1">
      <c r="A22" s="6" t="s">
        <v>52</v>
      </c>
      <c r="B22" s="45" t="s">
        <v>73</v>
      </c>
      <c r="C22" s="45"/>
      <c r="D22" s="45"/>
      <c r="E22" s="10"/>
      <c r="G22" s="6" t="s">
        <v>62</v>
      </c>
      <c r="I22" s="6"/>
      <c r="J22" s="6"/>
      <c r="K22" s="6"/>
      <c r="L22" s="17" t="s">
        <v>79</v>
      </c>
      <c r="S22" s="1"/>
    </row>
    <row r="23" spans="1:19" ht="12.75" customHeight="1">
      <c r="A23" s="6" t="s">
        <v>48</v>
      </c>
      <c r="B23" s="45" t="s">
        <v>74</v>
      </c>
      <c r="C23" s="45"/>
      <c r="D23" s="45"/>
      <c r="E23" s="10"/>
      <c r="G23" s="6" t="s">
        <v>80</v>
      </c>
      <c r="I23" s="6"/>
      <c r="J23" s="6"/>
      <c r="K23" s="6"/>
      <c r="L23" s="17"/>
      <c r="S23" s="1"/>
    </row>
    <row r="24" spans="1:19" ht="12.75" customHeight="1">
      <c r="A24" s="6"/>
      <c r="B24" s="43" t="s">
        <v>75</v>
      </c>
      <c r="C24" s="43"/>
      <c r="D24" s="43"/>
      <c r="E24" s="10"/>
      <c r="G24" s="22"/>
      <c r="I24" s="11"/>
      <c r="J24" s="11"/>
      <c r="K24" s="11"/>
      <c r="L24" s="17"/>
      <c r="S24" s="1"/>
    </row>
    <row r="25" spans="1:19" ht="12.75" customHeight="1">
      <c r="A25" s="6"/>
      <c r="B25" s="43" t="s">
        <v>76</v>
      </c>
      <c r="C25" s="43"/>
      <c r="D25" s="43"/>
      <c r="E25" s="10"/>
      <c r="F25" s="22"/>
      <c r="G25" s="11"/>
      <c r="H25" s="11"/>
      <c r="I25" s="11"/>
      <c r="J25" s="11"/>
      <c r="K25" s="11"/>
      <c r="L25" s="17"/>
      <c r="S25" s="1"/>
    </row>
    <row r="26" spans="1:19" ht="12.75" customHeight="1">
      <c r="A26" s="6"/>
      <c r="B26" s="10"/>
      <c r="C26" s="10"/>
      <c r="D26" s="10"/>
      <c r="E26" s="10"/>
      <c r="F26" s="11"/>
      <c r="G26" s="11"/>
      <c r="H26" s="11"/>
      <c r="I26" s="11"/>
      <c r="J26" s="11"/>
      <c r="K26" s="11"/>
      <c r="L26" s="17"/>
      <c r="S26" s="1"/>
    </row>
    <row r="27" spans="1:19" ht="12.75" customHeight="1">
      <c r="A27" s="6"/>
      <c r="B27" s="10"/>
      <c r="C27" s="10"/>
      <c r="D27" s="10"/>
      <c r="E27" s="10"/>
      <c r="F27" s="11"/>
      <c r="G27" s="11"/>
      <c r="H27" s="11"/>
      <c r="I27" s="11"/>
      <c r="J27" s="11"/>
      <c r="K27" s="11"/>
      <c r="L27" s="17"/>
      <c r="S27" s="1"/>
    </row>
    <row r="28" spans="1:19">
      <c r="G28" s="10"/>
      <c r="H28" s="10"/>
      <c r="I28" s="10"/>
      <c r="L28" s="2"/>
      <c r="O28" s="1"/>
      <c r="P28" s="1"/>
      <c r="Q28" s="1"/>
      <c r="R28" s="2"/>
      <c r="S28" s="1"/>
    </row>
    <row r="29" spans="1:19">
      <c r="M29" s="1"/>
      <c r="N29" s="1"/>
      <c r="O29" s="1"/>
      <c r="P29" s="1"/>
      <c r="Q29" s="1"/>
      <c r="S29" s="1"/>
    </row>
    <row r="30" spans="1:19">
      <c r="A30" s="33" t="s">
        <v>83</v>
      </c>
      <c r="B30" s="33"/>
      <c r="C30" s="33"/>
      <c r="D30" s="33"/>
      <c r="E30" s="33"/>
      <c r="F30" s="33"/>
      <c r="G30" s="33"/>
      <c r="H30" s="33"/>
      <c r="I30" s="34" t="s">
        <v>1</v>
      </c>
      <c r="J30" s="34" t="s">
        <v>2</v>
      </c>
      <c r="K30" s="34" t="s">
        <v>3</v>
      </c>
      <c r="L30" s="34" t="s">
        <v>4</v>
      </c>
      <c r="M30" s="1"/>
      <c r="N30" s="1"/>
      <c r="O30" s="1"/>
      <c r="P30" s="1"/>
      <c r="Q30" s="1"/>
      <c r="S30" s="1"/>
    </row>
    <row r="31" spans="1:19">
      <c r="A31" s="43" t="s">
        <v>78</v>
      </c>
      <c r="B31" s="43"/>
      <c r="C31" s="49" t="s">
        <v>8</v>
      </c>
      <c r="D31" s="47">
        <v>11</v>
      </c>
      <c r="E31" s="47">
        <v>35</v>
      </c>
      <c r="F31" s="47">
        <v>0</v>
      </c>
      <c r="G31" s="50">
        <v>150</v>
      </c>
      <c r="H31" s="48">
        <v>1</v>
      </c>
      <c r="I31" s="28">
        <v>70000000</v>
      </c>
      <c r="J31" s="12" t="s">
        <v>9</v>
      </c>
      <c r="K31" s="29"/>
      <c r="L31" s="27">
        <v>19473.59</v>
      </c>
      <c r="M31" s="1"/>
      <c r="N31" s="1"/>
      <c r="O31" s="1"/>
      <c r="P31" s="1"/>
      <c r="Q31" s="1"/>
      <c r="S31" s="1"/>
    </row>
    <row r="32" spans="1:19">
      <c r="A32" s="46" t="str">
        <f>A31&amp;" inkl. MWST"</f>
        <v>BG-Ausgleichsenergie short inkl. MWST</v>
      </c>
      <c r="B32" s="46"/>
      <c r="C32" s="49"/>
      <c r="D32" s="47"/>
      <c r="E32" s="47"/>
      <c r="F32" s="47"/>
      <c r="G32" s="50"/>
      <c r="H32" s="48"/>
      <c r="I32" s="6">
        <v>8</v>
      </c>
      <c r="J32" s="12" t="s">
        <v>13</v>
      </c>
      <c r="K32" s="24"/>
      <c r="L32" s="25">
        <f>L31*(1+I32/100)</f>
        <v>21031.477200000001</v>
      </c>
      <c r="M32" s="1"/>
      <c r="N32" s="1"/>
      <c r="O32" s="1"/>
      <c r="P32" s="1"/>
      <c r="Q32" s="1"/>
      <c r="S32" s="1"/>
    </row>
    <row r="33" spans="1:19">
      <c r="A33" s="43" t="s">
        <v>82</v>
      </c>
      <c r="B33" s="43"/>
      <c r="C33" s="49" t="s">
        <v>8</v>
      </c>
      <c r="D33" s="47">
        <v>11</v>
      </c>
      <c r="E33" s="47">
        <v>35</v>
      </c>
      <c r="F33" s="47">
        <v>0</v>
      </c>
      <c r="G33" s="50">
        <v>160</v>
      </c>
      <c r="H33" s="48">
        <v>1</v>
      </c>
      <c r="I33" s="28">
        <v>20000000</v>
      </c>
      <c r="J33" s="12" t="s">
        <v>9</v>
      </c>
      <c r="K33" s="29"/>
      <c r="L33" s="27">
        <v>3200</v>
      </c>
      <c r="M33" s="1"/>
      <c r="N33" s="1"/>
      <c r="O33" s="1"/>
      <c r="P33" s="1"/>
      <c r="Q33" s="1"/>
      <c r="S33" s="1"/>
    </row>
    <row r="34" spans="1:19">
      <c r="A34" s="46" t="str">
        <f>A33&amp;" inkl. MWST"</f>
        <v>BG-Ausgleichsenergie long inkl. MWST</v>
      </c>
      <c r="B34" s="46"/>
      <c r="C34" s="49"/>
      <c r="D34" s="47"/>
      <c r="E34" s="47"/>
      <c r="F34" s="47"/>
      <c r="G34" s="50"/>
      <c r="H34" s="48"/>
      <c r="I34" s="6">
        <v>8</v>
      </c>
      <c r="J34" s="12" t="s">
        <v>13</v>
      </c>
      <c r="K34" s="24"/>
      <c r="L34" s="25">
        <f>L33*(1+I34/100)</f>
        <v>3456</v>
      </c>
      <c r="Q34" s="1"/>
      <c r="R34" s="2"/>
      <c r="S34" s="1"/>
    </row>
    <row r="35" spans="1:19" ht="12.75" customHeight="1">
      <c r="A35" s="43"/>
      <c r="B35" s="43"/>
      <c r="C35" s="49"/>
      <c r="D35" s="47"/>
      <c r="E35" s="47"/>
      <c r="F35" s="47"/>
      <c r="G35" s="50"/>
      <c r="H35" s="48"/>
      <c r="I35" s="6"/>
      <c r="J35" s="12"/>
      <c r="K35" s="26"/>
      <c r="L35" s="27"/>
      <c r="M35" s="1"/>
      <c r="N35" s="1"/>
      <c r="O35" s="1"/>
      <c r="P35" s="1"/>
      <c r="Q35" s="1"/>
      <c r="S35" s="1"/>
    </row>
    <row r="36" spans="1:19">
      <c r="A36" s="46"/>
      <c r="B36" s="46"/>
      <c r="C36" s="49"/>
      <c r="D36" s="47"/>
      <c r="E36" s="47"/>
      <c r="F36" s="47"/>
      <c r="G36" s="50"/>
      <c r="H36" s="48"/>
      <c r="I36" s="6"/>
      <c r="J36" s="12"/>
      <c r="K36" s="24"/>
      <c r="L36" s="25"/>
      <c r="M36" s="1"/>
      <c r="N36" s="1"/>
      <c r="O36" s="1"/>
      <c r="P36" s="1"/>
      <c r="Q36" s="1"/>
      <c r="S36" s="1"/>
    </row>
    <row r="37" spans="1:19">
      <c r="A37" s="43"/>
      <c r="B37" s="43"/>
      <c r="C37" s="49"/>
      <c r="D37" s="47"/>
      <c r="E37" s="47"/>
      <c r="F37" s="47"/>
      <c r="G37" s="50"/>
      <c r="H37" s="48"/>
      <c r="I37" s="6"/>
      <c r="J37" s="12"/>
      <c r="K37" s="24"/>
      <c r="L37" s="27"/>
      <c r="M37" s="1"/>
      <c r="N37" s="1"/>
      <c r="O37" s="1"/>
      <c r="P37" s="1"/>
      <c r="Q37" s="1"/>
      <c r="S37" s="1"/>
    </row>
    <row r="38" spans="1:19">
      <c r="A38" s="46"/>
      <c r="B38" s="46"/>
      <c r="C38" s="49"/>
      <c r="D38" s="47"/>
      <c r="E38" s="47"/>
      <c r="F38" s="47"/>
      <c r="G38" s="50"/>
      <c r="H38" s="48"/>
      <c r="I38" s="6"/>
      <c r="J38" s="12"/>
      <c r="K38" s="24"/>
      <c r="L38" s="25"/>
      <c r="M38" s="1"/>
      <c r="N38" s="1"/>
      <c r="O38" s="1"/>
      <c r="P38" s="1"/>
      <c r="Q38" s="1"/>
      <c r="S38" s="1"/>
    </row>
    <row r="39" spans="1:19">
      <c r="A39" s="43"/>
      <c r="B39" s="43"/>
      <c r="C39" s="49"/>
      <c r="D39" s="47"/>
      <c r="E39" s="47"/>
      <c r="F39" s="47"/>
      <c r="G39" s="50"/>
      <c r="H39" s="48"/>
      <c r="I39" s="6"/>
      <c r="J39" s="12"/>
      <c r="K39" s="24"/>
      <c r="L39" s="27"/>
      <c r="M39" s="1"/>
      <c r="N39" s="1"/>
      <c r="O39" s="1"/>
      <c r="P39" s="1"/>
      <c r="Q39" s="1"/>
      <c r="S39" s="1"/>
    </row>
    <row r="40" spans="1:19">
      <c r="A40" s="46"/>
      <c r="B40" s="46"/>
      <c r="C40" s="49"/>
      <c r="D40" s="47"/>
      <c r="E40" s="47"/>
      <c r="F40" s="47"/>
      <c r="G40" s="50"/>
      <c r="H40" s="48"/>
      <c r="I40" s="6"/>
      <c r="J40" s="12"/>
      <c r="K40" s="24"/>
      <c r="L40" s="25"/>
      <c r="M40" s="1"/>
      <c r="N40" s="1"/>
      <c r="O40" s="1"/>
      <c r="P40" s="1"/>
      <c r="Q40" s="1"/>
      <c r="S40" s="1"/>
    </row>
    <row r="41" spans="1:19">
      <c r="A41" s="43"/>
      <c r="B41" s="43"/>
      <c r="C41" s="49"/>
      <c r="D41" s="47"/>
      <c r="E41" s="47"/>
      <c r="F41" s="47"/>
      <c r="G41" s="50"/>
      <c r="H41" s="48"/>
      <c r="I41" s="6"/>
      <c r="J41" s="12"/>
      <c r="K41" s="24"/>
      <c r="L41" s="27"/>
      <c r="Q41" s="1"/>
      <c r="R41" s="2"/>
      <c r="S41" s="1"/>
    </row>
    <row r="42" spans="1:19">
      <c r="A42" s="46"/>
      <c r="B42" s="46"/>
      <c r="C42" s="49"/>
      <c r="D42" s="47"/>
      <c r="E42" s="47"/>
      <c r="F42" s="47"/>
      <c r="G42" s="50"/>
      <c r="H42" s="48"/>
      <c r="I42" s="6"/>
      <c r="J42" s="12"/>
      <c r="K42" s="24"/>
      <c r="L42" s="25"/>
      <c r="Q42" s="1"/>
      <c r="R42" s="2"/>
      <c r="S42" s="1"/>
    </row>
    <row r="49" spans="1:19">
      <c r="N49" s="1"/>
      <c r="O49" s="1"/>
      <c r="P49" s="1"/>
      <c r="Q49" s="1"/>
      <c r="S49" s="1"/>
    </row>
    <row r="50" spans="1:19">
      <c r="A50" s="15" t="s">
        <v>59</v>
      </c>
      <c r="B50" s="16"/>
      <c r="C50" s="16"/>
      <c r="D50" s="16"/>
      <c r="E50" s="16"/>
      <c r="F50" s="16"/>
      <c r="G50" s="16"/>
      <c r="H50" s="16"/>
      <c r="I50" s="16"/>
      <c r="J50" s="16"/>
      <c r="K50" s="54">
        <f>L31+L33</f>
        <v>22673.59</v>
      </c>
      <c r="L50" s="54"/>
    </row>
    <row r="51" spans="1:19">
      <c r="A51" s="6" t="s">
        <v>81</v>
      </c>
      <c r="B51" s="14"/>
      <c r="C51" s="6"/>
      <c r="D51" s="10"/>
      <c r="E51" s="6"/>
      <c r="F51" s="6"/>
      <c r="G51" s="6"/>
      <c r="H51" s="6"/>
      <c r="I51" s="6"/>
      <c r="J51" s="6"/>
      <c r="K51" s="6"/>
      <c r="L51" s="19">
        <f>L32-L31</f>
        <v>1557.887200000001</v>
      </c>
    </row>
    <row r="52" spans="1:19">
      <c r="A52" s="13" t="s">
        <v>60</v>
      </c>
      <c r="B52" s="6"/>
      <c r="C52" s="6"/>
      <c r="D52" s="6"/>
      <c r="E52" s="6"/>
      <c r="F52" s="6"/>
      <c r="G52" s="6"/>
      <c r="H52" s="6"/>
      <c r="I52" s="6"/>
      <c r="J52" s="6"/>
      <c r="K52" s="55">
        <f>L32+L34</f>
        <v>24487.477200000001</v>
      </c>
      <c r="L52" s="55"/>
    </row>
    <row r="53" spans="1:19">
      <c r="A53" s="13" t="s">
        <v>58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19">
        <v>0</v>
      </c>
    </row>
    <row r="54" spans="1:19">
      <c r="A54" s="15" t="s">
        <v>57</v>
      </c>
      <c r="B54" s="16"/>
      <c r="C54" s="16"/>
      <c r="D54" s="16"/>
      <c r="E54" s="16"/>
      <c r="F54" s="16"/>
      <c r="G54" s="16"/>
      <c r="H54" s="16"/>
      <c r="I54" s="16"/>
      <c r="J54" s="16"/>
      <c r="K54" s="54">
        <f>K52</f>
        <v>24487.477200000001</v>
      </c>
      <c r="L54" s="54"/>
    </row>
    <row r="57" spans="1:19">
      <c r="P57" s="3"/>
    </row>
    <row r="58" spans="1:19">
      <c r="M58" s="1"/>
      <c r="N58" s="7"/>
      <c r="P58" s="1"/>
    </row>
    <row r="59" spans="1:19">
      <c r="M59" s="1"/>
      <c r="O59" s="7"/>
      <c r="P59" s="1"/>
    </row>
    <row r="60" spans="1:19">
      <c r="M60" s="1"/>
      <c r="N60" s="1"/>
      <c r="O60" s="1"/>
      <c r="P60" s="1"/>
      <c r="Q60" s="1"/>
      <c r="S60" s="1"/>
    </row>
    <row r="61" spans="1:19">
      <c r="M61" s="1"/>
      <c r="N61" s="1"/>
      <c r="O61" s="1"/>
      <c r="P61" s="1"/>
      <c r="Q61" s="1"/>
      <c r="S61" s="1"/>
    </row>
    <row r="62" spans="1:19">
      <c r="M62" s="1"/>
      <c r="N62" s="1"/>
      <c r="O62" s="1"/>
      <c r="P62" s="1"/>
      <c r="Q62" s="1"/>
      <c r="S62" s="1"/>
    </row>
    <row r="63" spans="1:19">
      <c r="M63" s="1"/>
      <c r="N63" s="1"/>
      <c r="O63" s="1"/>
      <c r="P63" s="1"/>
      <c r="Q63" s="1"/>
      <c r="S63" s="1"/>
    </row>
    <row r="64" spans="1:19">
      <c r="M64" s="1"/>
      <c r="N64" s="1"/>
      <c r="O64" s="1"/>
      <c r="P64" s="1"/>
      <c r="Q64" s="1"/>
      <c r="S64" s="1"/>
    </row>
    <row r="65" spans="13:19">
      <c r="M65" s="1"/>
      <c r="N65" s="1"/>
      <c r="O65" s="1"/>
      <c r="P65" s="1"/>
      <c r="Q65" s="1"/>
      <c r="S65" s="1"/>
    </row>
    <row r="66" spans="13:19">
      <c r="M66" s="1"/>
      <c r="N66" s="1"/>
      <c r="O66" s="1"/>
      <c r="P66" s="1"/>
      <c r="Q66" s="1"/>
      <c r="S66" s="1"/>
    </row>
    <row r="67" spans="13:19">
      <c r="M67" s="1"/>
      <c r="N67" s="1"/>
      <c r="O67" s="1"/>
      <c r="P67" s="1"/>
      <c r="Q67" s="1"/>
      <c r="S67" s="1"/>
    </row>
    <row r="68" spans="13:19">
      <c r="M68" s="1"/>
      <c r="N68" s="1"/>
      <c r="O68" s="1"/>
      <c r="P68" s="1"/>
      <c r="Q68" s="1"/>
      <c r="S68" s="1"/>
    </row>
    <row r="69" spans="13:19">
      <c r="M69" s="1"/>
      <c r="N69" s="1"/>
      <c r="O69" s="1"/>
      <c r="P69" s="1"/>
      <c r="Q69" s="1"/>
      <c r="S69" s="1"/>
    </row>
    <row r="70" spans="13:19">
      <c r="N70" s="1"/>
      <c r="O70" s="1"/>
      <c r="P70" s="1"/>
      <c r="Q70" s="1"/>
      <c r="S70" s="1"/>
    </row>
    <row r="71" spans="13:19">
      <c r="M71" s="1"/>
      <c r="N71" s="1"/>
      <c r="O71" s="1"/>
      <c r="P71" s="1"/>
      <c r="Q71" s="1"/>
      <c r="S71" s="1"/>
    </row>
    <row r="72" spans="13:19">
      <c r="M72" s="1"/>
      <c r="N72" s="1"/>
      <c r="O72" s="1"/>
      <c r="P72" s="1"/>
      <c r="Q72" s="1"/>
      <c r="S72" s="1"/>
    </row>
    <row r="73" spans="13:19">
      <c r="M73" s="1"/>
      <c r="N73" s="1"/>
      <c r="O73" s="1"/>
      <c r="P73" s="1"/>
      <c r="Q73" s="1"/>
      <c r="S73" s="1"/>
    </row>
    <row r="74" spans="13:19">
      <c r="M74" s="1"/>
      <c r="N74" s="1"/>
      <c r="O74" s="1"/>
      <c r="P74" s="1"/>
      <c r="Q74" s="1"/>
      <c r="S74" s="1"/>
    </row>
    <row r="75" spans="13:19">
      <c r="M75" s="1"/>
    </row>
    <row r="76" spans="13:19">
      <c r="M76" s="1"/>
      <c r="N76" s="1"/>
      <c r="O76" s="1"/>
      <c r="P76" s="1"/>
      <c r="Q76" s="1"/>
      <c r="S76" s="1"/>
    </row>
    <row r="77" spans="13:19">
      <c r="M77" s="1"/>
      <c r="N77" s="1"/>
      <c r="O77" s="1"/>
      <c r="P77" s="1"/>
      <c r="Q77" s="1"/>
      <c r="S77" s="1"/>
    </row>
    <row r="78" spans="13:19">
      <c r="M78" s="1"/>
      <c r="N78" s="1"/>
      <c r="O78" s="1"/>
      <c r="P78" s="1"/>
      <c r="Q78" s="1"/>
      <c r="S78" s="1"/>
    </row>
    <row r="79" spans="13:19">
      <c r="M79" s="1"/>
      <c r="N79" s="1"/>
      <c r="O79" s="1"/>
      <c r="P79" s="1"/>
      <c r="Q79" s="1"/>
      <c r="S79" s="1"/>
    </row>
    <row r="80" spans="13:19">
      <c r="M80" s="1"/>
      <c r="N80" s="1"/>
      <c r="O80" s="1"/>
      <c r="P80" s="1"/>
      <c r="Q80" s="1"/>
      <c r="S80" s="1"/>
    </row>
    <row r="81" spans="13:19">
      <c r="M81" s="1"/>
      <c r="N81" s="1"/>
      <c r="O81" s="1"/>
      <c r="P81" s="1"/>
      <c r="Q81" s="1"/>
      <c r="S81" s="1"/>
    </row>
    <row r="82" spans="13:19">
      <c r="M82" s="1"/>
      <c r="N82" s="1"/>
      <c r="O82" s="1"/>
      <c r="P82" s="1"/>
      <c r="Q82" s="1"/>
      <c r="S82" s="1"/>
    </row>
    <row r="83" spans="13:19">
      <c r="N83" s="1"/>
      <c r="O83" s="1"/>
      <c r="P83" s="1"/>
      <c r="Q83" s="1"/>
      <c r="S83" s="1"/>
    </row>
    <row r="84" spans="13:19">
      <c r="N84" s="1"/>
      <c r="O84" s="1"/>
      <c r="P84" s="1"/>
      <c r="Q84" s="1"/>
      <c r="S84" s="1"/>
    </row>
    <row r="85" spans="13:19">
      <c r="N85" s="1"/>
      <c r="O85" s="1"/>
      <c r="P85" s="1"/>
      <c r="Q85" s="1"/>
      <c r="S85" s="1"/>
    </row>
    <row r="86" spans="13:19">
      <c r="N86" s="1"/>
      <c r="O86" s="1"/>
      <c r="P86" s="1"/>
      <c r="Q86" s="1"/>
      <c r="S86" s="1"/>
    </row>
    <row r="87" spans="13:19">
      <c r="N87" s="1"/>
      <c r="O87" s="1"/>
      <c r="P87" s="1"/>
      <c r="Q87" s="1"/>
      <c r="S87" s="1"/>
    </row>
  </sheetData>
  <mergeCells count="66">
    <mergeCell ref="K15:L15"/>
    <mergeCell ref="K50:L50"/>
    <mergeCell ref="K52:L52"/>
    <mergeCell ref="K54:L54"/>
    <mergeCell ref="G39:G40"/>
    <mergeCell ref="H39:H40"/>
    <mergeCell ref="F41:F42"/>
    <mergeCell ref="G41:G42"/>
    <mergeCell ref="H41:H42"/>
    <mergeCell ref="F39:F40"/>
    <mergeCell ref="A42:B42"/>
    <mergeCell ref="A39:B39"/>
    <mergeCell ref="C39:C40"/>
    <mergeCell ref="D39:D40"/>
    <mergeCell ref="E39:E40"/>
    <mergeCell ref="A40:B40"/>
    <mergeCell ref="A41:B41"/>
    <mergeCell ref="C41:C42"/>
    <mergeCell ref="D41:D42"/>
    <mergeCell ref="E41:E42"/>
    <mergeCell ref="F35:F36"/>
    <mergeCell ref="G35:G36"/>
    <mergeCell ref="H35:H36"/>
    <mergeCell ref="A36:B36"/>
    <mergeCell ref="A37:B37"/>
    <mergeCell ref="C37:C38"/>
    <mergeCell ref="D37:D38"/>
    <mergeCell ref="E37:E38"/>
    <mergeCell ref="F37:F38"/>
    <mergeCell ref="G37:G38"/>
    <mergeCell ref="H37:H38"/>
    <mergeCell ref="E35:E36"/>
    <mergeCell ref="F31:F32"/>
    <mergeCell ref="G31:G32"/>
    <mergeCell ref="H31:H32"/>
    <mergeCell ref="A32:B32"/>
    <mergeCell ref="A33:B33"/>
    <mergeCell ref="C33:C34"/>
    <mergeCell ref="D33:D34"/>
    <mergeCell ref="E33:E34"/>
    <mergeCell ref="F33:F34"/>
    <mergeCell ref="G33:G34"/>
    <mergeCell ref="H33:H34"/>
    <mergeCell ref="A34:B34"/>
    <mergeCell ref="E31:E32"/>
    <mergeCell ref="B2:D2"/>
    <mergeCell ref="B3:D3"/>
    <mergeCell ref="K4:L4"/>
    <mergeCell ref="B4:D4"/>
    <mergeCell ref="B5:D5"/>
    <mergeCell ref="K5:L5"/>
    <mergeCell ref="B6:D6"/>
    <mergeCell ref="B7:D7"/>
    <mergeCell ref="B8:D8"/>
    <mergeCell ref="A38:B38"/>
    <mergeCell ref="A31:B31"/>
    <mergeCell ref="C31:C32"/>
    <mergeCell ref="D31:D32"/>
    <mergeCell ref="A35:B35"/>
    <mergeCell ref="C35:C36"/>
    <mergeCell ref="D35:D36"/>
    <mergeCell ref="B9:D9"/>
    <mergeCell ref="B22:D22"/>
    <mergeCell ref="B23:D23"/>
    <mergeCell ref="B24:D24"/>
    <mergeCell ref="B25:D25"/>
  </mergeCells>
  <hyperlinks>
    <hyperlink ref="B8" r:id="rId1" display="info@swissgrid.ch"/>
  </hyperlinks>
  <pageMargins left="0.51181102362204722" right="0.11811023622047245" top="1.3385826771653544" bottom="0.19685039370078741" header="0.31496062992125984" footer="0.31496062992125984"/>
  <pageSetup paperSize="9" scale="97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7"/>
  <sheetViews>
    <sheetView showGridLines="0" tabSelected="1" workbookViewId="0"/>
  </sheetViews>
  <sheetFormatPr baseColWidth="10" defaultColWidth="11" defaultRowHeight="13.2"/>
  <cols>
    <col min="1" max="1" width="17.453125" style="1" customWidth="1"/>
    <col min="2" max="2" width="10.6328125" style="1" customWidth="1"/>
    <col min="3" max="3" width="4.453125" style="1" customWidth="1"/>
    <col min="4" max="4" width="3.08984375" style="1" customWidth="1"/>
    <col min="5" max="6" width="3.6328125" style="1" customWidth="1"/>
    <col min="7" max="7" width="3.90625" style="1" customWidth="1"/>
    <col min="8" max="8" width="3.08984375" style="1" customWidth="1"/>
    <col min="9" max="9" width="8.6328125" style="1" bestFit="1" customWidth="1"/>
    <col min="10" max="10" width="5.7265625" style="1" bestFit="1" customWidth="1"/>
    <col min="11" max="11" width="14.453125" style="1" bestFit="1" customWidth="1"/>
    <col min="12" max="12" width="8.90625" style="1" customWidth="1"/>
    <col min="13" max="13" width="31.7265625" style="2" bestFit="1" customWidth="1"/>
    <col min="14" max="17" width="3.7265625" style="2" customWidth="1"/>
    <col min="18" max="18" width="6.26953125" style="1" bestFit="1" customWidth="1"/>
    <col min="19" max="19" width="6.36328125" style="2" bestFit="1" customWidth="1"/>
    <col min="20" max="20" width="12.08984375" style="1" bestFit="1" customWidth="1"/>
    <col min="21" max="21" width="6.08984375" style="1" bestFit="1" customWidth="1"/>
    <col min="22" max="23" width="11" style="1"/>
    <col min="24" max="24" width="19.7265625" style="1" customWidth="1"/>
    <col min="25" max="16384" width="11" style="1"/>
  </cols>
  <sheetData>
    <row r="1" spans="1:26">
      <c r="A1" s="20" t="s">
        <v>92</v>
      </c>
      <c r="B1" s="20"/>
      <c r="C1" s="20"/>
      <c r="D1" s="20"/>
      <c r="E1" s="30"/>
      <c r="G1" s="8" t="s">
        <v>94</v>
      </c>
      <c r="H1" s="8"/>
      <c r="I1" s="8"/>
      <c r="J1" s="8"/>
      <c r="K1" s="8"/>
      <c r="L1" s="21" t="s">
        <v>102</v>
      </c>
      <c r="S1" s="1"/>
    </row>
    <row r="2" spans="1:26">
      <c r="A2" s="6" t="s">
        <v>52</v>
      </c>
      <c r="B2" s="45" t="s">
        <v>65</v>
      </c>
      <c r="C2" s="45"/>
      <c r="D2" s="45"/>
      <c r="E2" s="30"/>
      <c r="G2" s="6" t="s">
        <v>95</v>
      </c>
      <c r="I2" s="6"/>
      <c r="J2" s="6"/>
      <c r="K2" s="6"/>
      <c r="L2" s="23">
        <v>90128973</v>
      </c>
      <c r="S2" s="1"/>
    </row>
    <row r="3" spans="1:26">
      <c r="A3" s="6" t="s">
        <v>26</v>
      </c>
      <c r="B3" s="45" t="s">
        <v>66</v>
      </c>
      <c r="C3" s="45"/>
      <c r="D3" s="45"/>
      <c r="E3" s="30"/>
      <c r="G3" s="1" t="s">
        <v>96</v>
      </c>
      <c r="L3" s="23">
        <v>90128577</v>
      </c>
      <c r="S3" s="1"/>
      <c r="X3" s="3"/>
    </row>
    <row r="4" spans="1:26">
      <c r="A4" s="6" t="s">
        <v>54</v>
      </c>
      <c r="B4" s="43" t="s">
        <v>71</v>
      </c>
      <c r="C4" s="43"/>
      <c r="D4" s="43"/>
      <c r="E4" s="31"/>
      <c r="G4" s="6" t="s">
        <v>44</v>
      </c>
      <c r="I4" s="6"/>
      <c r="J4" s="6"/>
      <c r="K4" s="51">
        <v>42417</v>
      </c>
      <c r="L4" s="51"/>
      <c r="S4" s="1"/>
      <c r="Y4" s="4"/>
      <c r="Z4" s="2"/>
    </row>
    <row r="5" spans="1:26">
      <c r="A5" s="6" t="s">
        <v>48</v>
      </c>
      <c r="B5" s="43" t="s">
        <v>67</v>
      </c>
      <c r="C5" s="43"/>
      <c r="D5" s="43"/>
      <c r="E5" s="31"/>
      <c r="G5" s="6" t="s">
        <v>45</v>
      </c>
      <c r="I5" s="6"/>
      <c r="J5" s="6"/>
      <c r="K5" s="51">
        <v>42417</v>
      </c>
      <c r="L5" s="51"/>
      <c r="S5" s="1"/>
      <c r="Y5" s="4"/>
      <c r="Z5" s="2"/>
    </row>
    <row r="6" spans="1:26" ht="13.5" customHeight="1">
      <c r="A6" s="6"/>
      <c r="B6" s="43" t="s">
        <v>68</v>
      </c>
      <c r="C6" s="43"/>
      <c r="D6" s="43"/>
      <c r="E6" s="31"/>
      <c r="G6" s="6" t="s">
        <v>46</v>
      </c>
      <c r="I6" s="6"/>
      <c r="J6" s="6"/>
      <c r="K6" s="6"/>
      <c r="L6" s="17" t="s">
        <v>77</v>
      </c>
      <c r="S6" s="1"/>
      <c r="Y6" s="5"/>
      <c r="Z6" s="2"/>
    </row>
    <row r="7" spans="1:26">
      <c r="A7" s="6" t="s">
        <v>56</v>
      </c>
      <c r="B7" s="43" t="s">
        <v>69</v>
      </c>
      <c r="C7" s="43"/>
      <c r="D7" s="43"/>
      <c r="E7" s="31"/>
      <c r="S7" s="1"/>
      <c r="Y7" s="4"/>
      <c r="Z7" s="2"/>
    </row>
    <row r="8" spans="1:26">
      <c r="A8" s="6"/>
      <c r="B8" s="52" t="s">
        <v>70</v>
      </c>
      <c r="C8" s="44"/>
      <c r="D8" s="44"/>
      <c r="E8" s="31"/>
      <c r="S8" s="1"/>
      <c r="Y8" s="4"/>
      <c r="Z8" s="2"/>
    </row>
    <row r="9" spans="1:26">
      <c r="A9" s="6"/>
      <c r="B9" s="53" t="s">
        <v>101</v>
      </c>
      <c r="C9" s="43"/>
      <c r="D9" s="43"/>
      <c r="E9" s="31"/>
      <c r="S9" s="1"/>
      <c r="Y9" s="4"/>
      <c r="Z9" s="2"/>
    </row>
    <row r="10" spans="1:26">
      <c r="A10" s="6"/>
      <c r="B10" s="31"/>
      <c r="C10" s="31"/>
      <c r="D10" s="31"/>
      <c r="E10" s="31"/>
      <c r="S10" s="1"/>
      <c r="Y10" s="4"/>
      <c r="Z10" s="2"/>
    </row>
    <row r="11" spans="1:26">
      <c r="E11" s="31"/>
      <c r="G11" s="20" t="s">
        <v>40</v>
      </c>
      <c r="H11" s="20"/>
      <c r="I11" s="20"/>
      <c r="J11" s="20"/>
      <c r="K11" s="20"/>
      <c r="L11" s="21"/>
      <c r="S11" s="1"/>
    </row>
    <row r="12" spans="1:26">
      <c r="E12" s="31"/>
      <c r="G12" s="6" t="s">
        <v>99</v>
      </c>
      <c r="I12" s="6"/>
      <c r="J12" s="6"/>
      <c r="K12" s="6"/>
      <c r="L12" s="17"/>
      <c r="S12" s="1"/>
    </row>
    <row r="13" spans="1:26">
      <c r="E13" s="31"/>
      <c r="G13" s="1" t="s">
        <v>98</v>
      </c>
      <c r="L13" s="17" t="s">
        <v>72</v>
      </c>
      <c r="S13" s="1"/>
    </row>
    <row r="14" spans="1:26">
      <c r="E14" s="31"/>
      <c r="G14" s="1" t="s">
        <v>97</v>
      </c>
      <c r="L14" s="17"/>
      <c r="S14" s="1"/>
    </row>
    <row r="15" spans="1:26">
      <c r="E15" s="31"/>
      <c r="G15" s="6" t="s">
        <v>51</v>
      </c>
      <c r="I15" s="6"/>
      <c r="J15" s="6"/>
      <c r="K15" s="51">
        <v>42446</v>
      </c>
      <c r="L15" s="51"/>
      <c r="S15" s="1"/>
    </row>
    <row r="16" spans="1:26">
      <c r="E16" s="31"/>
      <c r="S16" s="1"/>
    </row>
    <row r="17" spans="1:19">
      <c r="E17" s="31"/>
      <c r="S17" s="1"/>
    </row>
    <row r="18" spans="1:19">
      <c r="E18" s="31"/>
      <c r="S18" s="1"/>
    </row>
    <row r="19" spans="1:19">
      <c r="E19" s="31"/>
      <c r="S19" s="1"/>
    </row>
    <row r="20" spans="1:19">
      <c r="E20" s="31"/>
      <c r="F20" s="11"/>
      <c r="G20" s="11"/>
      <c r="I20" s="11"/>
      <c r="J20" s="11"/>
      <c r="K20" s="11"/>
      <c r="L20" s="17"/>
      <c r="S20" s="1"/>
    </row>
    <row r="21" spans="1:19" ht="12.75" customHeight="1">
      <c r="A21" s="8" t="s">
        <v>33</v>
      </c>
      <c r="B21" s="8"/>
      <c r="C21" s="8"/>
      <c r="D21" s="8"/>
      <c r="E21" s="31"/>
      <c r="G21" s="20" t="s">
        <v>37</v>
      </c>
      <c r="H21" s="20"/>
      <c r="I21" s="20"/>
      <c r="J21" s="20"/>
      <c r="K21" s="20"/>
      <c r="L21" s="21"/>
      <c r="S21" s="1"/>
    </row>
    <row r="22" spans="1:19" ht="12.75" customHeight="1">
      <c r="A22" s="6" t="s">
        <v>52</v>
      </c>
      <c r="B22" s="45" t="s">
        <v>73</v>
      </c>
      <c r="C22" s="45"/>
      <c r="D22" s="45"/>
      <c r="E22" s="31"/>
      <c r="G22" s="6" t="s">
        <v>62</v>
      </c>
      <c r="I22" s="6"/>
      <c r="J22" s="6"/>
      <c r="K22" s="6"/>
      <c r="L22" s="17" t="s">
        <v>79</v>
      </c>
      <c r="S22" s="1"/>
    </row>
    <row r="23" spans="1:19" ht="12.75" customHeight="1">
      <c r="A23" s="6" t="s">
        <v>48</v>
      </c>
      <c r="B23" s="45" t="s">
        <v>74</v>
      </c>
      <c r="C23" s="45"/>
      <c r="D23" s="45"/>
      <c r="E23" s="31"/>
      <c r="G23" s="6" t="s">
        <v>80</v>
      </c>
      <c r="I23" s="6"/>
      <c r="J23" s="6"/>
      <c r="K23" s="6"/>
      <c r="L23" s="17"/>
      <c r="S23" s="1"/>
    </row>
    <row r="24" spans="1:19" ht="12.75" customHeight="1">
      <c r="A24" s="6"/>
      <c r="B24" s="43" t="s">
        <v>75</v>
      </c>
      <c r="C24" s="43"/>
      <c r="D24" s="43"/>
      <c r="E24" s="31"/>
      <c r="G24" s="22"/>
      <c r="I24" s="11"/>
      <c r="J24" s="11"/>
      <c r="K24" s="11"/>
      <c r="L24" s="17"/>
      <c r="S24" s="1"/>
    </row>
    <row r="25" spans="1:19" ht="12.75" customHeight="1">
      <c r="A25" s="6"/>
      <c r="B25" s="43" t="s">
        <v>76</v>
      </c>
      <c r="C25" s="43"/>
      <c r="D25" s="43"/>
      <c r="E25" s="31"/>
      <c r="F25" s="22"/>
      <c r="G25" s="11"/>
      <c r="H25" s="11"/>
      <c r="I25" s="11"/>
      <c r="J25" s="11"/>
      <c r="K25" s="11"/>
      <c r="L25" s="17"/>
      <c r="S25" s="1"/>
    </row>
    <row r="26" spans="1:19" ht="12.75" customHeight="1">
      <c r="A26" s="6"/>
      <c r="B26" s="31"/>
      <c r="C26" s="31"/>
      <c r="D26" s="31"/>
      <c r="E26" s="31"/>
      <c r="F26" s="11"/>
      <c r="G26" s="11"/>
      <c r="H26" s="11"/>
      <c r="I26" s="11"/>
      <c r="J26" s="11"/>
      <c r="K26" s="11"/>
      <c r="L26" s="17"/>
      <c r="S26" s="1"/>
    </row>
    <row r="27" spans="1:19" ht="12.75" customHeight="1">
      <c r="A27" s="6"/>
      <c r="B27" s="31"/>
      <c r="C27" s="31"/>
      <c r="D27" s="31"/>
      <c r="E27" s="31"/>
      <c r="F27" s="11"/>
      <c r="G27" s="11"/>
      <c r="H27" s="11"/>
      <c r="I27" s="11"/>
      <c r="J27" s="11"/>
      <c r="K27" s="11"/>
      <c r="L27" s="17"/>
      <c r="S27" s="1"/>
    </row>
    <row r="28" spans="1:19">
      <c r="G28" s="31"/>
      <c r="H28" s="31"/>
      <c r="I28" s="31"/>
      <c r="L28" s="2"/>
      <c r="O28" s="1"/>
      <c r="P28" s="1"/>
      <c r="Q28" s="1"/>
      <c r="R28" s="2"/>
      <c r="S28" s="1"/>
    </row>
    <row r="29" spans="1:19">
      <c r="M29" s="1"/>
      <c r="N29" s="1"/>
      <c r="O29" s="1"/>
      <c r="P29" s="1"/>
      <c r="Q29" s="1"/>
      <c r="S29" s="1"/>
    </row>
    <row r="30" spans="1:19">
      <c r="A30" s="33" t="s">
        <v>83</v>
      </c>
      <c r="B30" s="33"/>
      <c r="C30" s="33"/>
      <c r="D30" s="33"/>
      <c r="E30" s="33"/>
      <c r="F30" s="33"/>
      <c r="G30" s="33"/>
      <c r="H30" s="33"/>
      <c r="I30" s="34" t="s">
        <v>1</v>
      </c>
      <c r="J30" s="34" t="s">
        <v>2</v>
      </c>
      <c r="K30" s="34" t="s">
        <v>3</v>
      </c>
      <c r="L30" s="34" t="s">
        <v>4</v>
      </c>
      <c r="M30" s="1"/>
      <c r="N30" s="1"/>
      <c r="O30" s="1"/>
      <c r="P30" s="1"/>
      <c r="Q30" s="1"/>
      <c r="S30" s="1"/>
    </row>
    <row r="31" spans="1:19">
      <c r="A31" s="43" t="s">
        <v>78</v>
      </c>
      <c r="B31" s="43"/>
      <c r="C31" s="49" t="s">
        <v>8</v>
      </c>
      <c r="D31" s="47">
        <v>11</v>
      </c>
      <c r="E31" s="47">
        <v>35</v>
      </c>
      <c r="F31" s="47">
        <v>0</v>
      </c>
      <c r="G31" s="50">
        <v>150</v>
      </c>
      <c r="H31" s="48">
        <v>1</v>
      </c>
      <c r="I31" s="28">
        <v>73000000</v>
      </c>
      <c r="J31" s="12" t="s">
        <v>9</v>
      </c>
      <c r="K31" s="29"/>
      <c r="L31" s="27">
        <f>19473.59/70*73</f>
        <v>20308.17242857143</v>
      </c>
      <c r="M31" s="1"/>
      <c r="N31" s="1"/>
      <c r="O31" s="1"/>
      <c r="P31" s="1"/>
      <c r="Q31" s="1"/>
      <c r="S31" s="1"/>
    </row>
    <row r="32" spans="1:19">
      <c r="A32" s="46" t="str">
        <f>A31&amp;" inkl. MWST"</f>
        <v>BG-Ausgleichsenergie short inkl. MWST</v>
      </c>
      <c r="B32" s="46"/>
      <c r="C32" s="49"/>
      <c r="D32" s="47"/>
      <c r="E32" s="47"/>
      <c r="F32" s="47"/>
      <c r="G32" s="50"/>
      <c r="H32" s="48"/>
      <c r="I32" s="6">
        <v>8</v>
      </c>
      <c r="J32" s="12" t="s">
        <v>13</v>
      </c>
      <c r="K32" s="57">
        <f>L31*(1+I32/100)</f>
        <v>21932.826222857148</v>
      </c>
      <c r="L32" s="57"/>
      <c r="M32" s="1"/>
      <c r="N32" s="1"/>
      <c r="O32" s="1"/>
      <c r="P32" s="1"/>
      <c r="Q32" s="1"/>
      <c r="S32" s="1"/>
    </row>
    <row r="33" spans="1:19">
      <c r="A33" s="43" t="s">
        <v>82</v>
      </c>
      <c r="B33" s="43"/>
      <c r="C33" s="49" t="s">
        <v>8</v>
      </c>
      <c r="D33" s="47">
        <v>11</v>
      </c>
      <c r="E33" s="47">
        <v>35</v>
      </c>
      <c r="F33" s="47">
        <v>0</v>
      </c>
      <c r="G33" s="50">
        <v>160</v>
      </c>
      <c r="H33" s="48">
        <v>1</v>
      </c>
      <c r="I33" s="28">
        <v>25000000</v>
      </c>
      <c r="J33" s="12" t="s">
        <v>9</v>
      </c>
      <c r="K33" s="29"/>
      <c r="L33" s="27">
        <f>3200/20*25</f>
        <v>4000</v>
      </c>
      <c r="M33" s="1"/>
      <c r="N33" s="1"/>
      <c r="O33" s="1"/>
      <c r="P33" s="1"/>
      <c r="Q33" s="1"/>
      <c r="S33" s="1"/>
    </row>
    <row r="34" spans="1:19">
      <c r="A34" s="46" t="str">
        <f>A33&amp;" inkl. MWST"</f>
        <v>BG-Ausgleichsenergie long inkl. MWST</v>
      </c>
      <c r="B34" s="46"/>
      <c r="C34" s="49"/>
      <c r="D34" s="47"/>
      <c r="E34" s="47"/>
      <c r="F34" s="47"/>
      <c r="G34" s="50"/>
      <c r="H34" s="48"/>
      <c r="I34" s="6">
        <v>8</v>
      </c>
      <c r="J34" s="12" t="s">
        <v>13</v>
      </c>
      <c r="K34" s="24"/>
      <c r="L34" s="25">
        <f>L33*(1+I34/100)</f>
        <v>4320</v>
      </c>
      <c r="Q34" s="1"/>
      <c r="R34" s="2"/>
      <c r="S34" s="1"/>
    </row>
    <row r="35" spans="1:19" ht="12.75" customHeight="1">
      <c r="A35" s="43"/>
      <c r="B35" s="43"/>
      <c r="C35" s="49"/>
      <c r="D35" s="47"/>
      <c r="E35" s="47"/>
      <c r="F35" s="47"/>
      <c r="G35" s="50"/>
      <c r="H35" s="48"/>
      <c r="I35" s="6"/>
      <c r="J35" s="12"/>
      <c r="K35" s="26"/>
      <c r="L35" s="27"/>
      <c r="M35" s="1"/>
      <c r="N35" s="1"/>
      <c r="O35" s="1"/>
      <c r="P35" s="1"/>
      <c r="Q35" s="1"/>
      <c r="S35" s="1"/>
    </row>
    <row r="36" spans="1:19">
      <c r="A36" s="46"/>
      <c r="B36" s="46"/>
      <c r="C36" s="49"/>
      <c r="D36" s="47"/>
      <c r="E36" s="47"/>
      <c r="F36" s="47"/>
      <c r="G36" s="50"/>
      <c r="H36" s="48"/>
      <c r="I36" s="6"/>
      <c r="J36" s="12"/>
      <c r="K36" s="24"/>
      <c r="L36" s="25"/>
      <c r="M36" s="1"/>
      <c r="N36" s="1"/>
      <c r="O36" s="1"/>
      <c r="P36" s="1"/>
      <c r="Q36" s="1"/>
      <c r="S36" s="1"/>
    </row>
    <row r="37" spans="1:19">
      <c r="A37" s="43"/>
      <c r="B37" s="43"/>
      <c r="C37" s="49"/>
      <c r="D37" s="47"/>
      <c r="E37" s="47"/>
      <c r="F37" s="47"/>
      <c r="G37" s="50"/>
      <c r="H37" s="48"/>
      <c r="I37" s="6"/>
      <c r="J37" s="12"/>
      <c r="K37" s="24"/>
      <c r="L37" s="27"/>
      <c r="M37" s="1"/>
      <c r="N37" s="1"/>
      <c r="O37" s="1"/>
      <c r="P37" s="1"/>
      <c r="Q37" s="1"/>
      <c r="S37" s="1"/>
    </row>
    <row r="38" spans="1:19">
      <c r="A38" s="46"/>
      <c r="B38" s="46"/>
      <c r="C38" s="49"/>
      <c r="D38" s="47"/>
      <c r="E38" s="47"/>
      <c r="F38" s="47"/>
      <c r="G38" s="50"/>
      <c r="H38" s="48"/>
      <c r="I38" s="6"/>
      <c r="J38" s="12"/>
      <c r="K38" s="24"/>
      <c r="L38" s="25"/>
      <c r="M38" s="1"/>
      <c r="N38" s="1"/>
      <c r="O38" s="1"/>
      <c r="P38" s="1"/>
      <c r="Q38" s="1"/>
      <c r="S38" s="1"/>
    </row>
    <row r="39" spans="1:19">
      <c r="A39" s="43"/>
      <c r="B39" s="43"/>
      <c r="C39" s="49"/>
      <c r="D39" s="47"/>
      <c r="E39" s="47"/>
      <c r="F39" s="47"/>
      <c r="G39" s="50"/>
      <c r="H39" s="48"/>
      <c r="I39" s="6"/>
      <c r="J39" s="12"/>
      <c r="K39" s="24"/>
      <c r="L39" s="27"/>
      <c r="M39" s="1"/>
      <c r="N39" s="1"/>
      <c r="O39" s="1"/>
      <c r="P39" s="1"/>
      <c r="Q39" s="1"/>
      <c r="S39" s="1"/>
    </row>
    <row r="40" spans="1:19">
      <c r="A40" s="46"/>
      <c r="B40" s="46"/>
      <c r="C40" s="49"/>
      <c r="D40" s="47"/>
      <c r="E40" s="47"/>
      <c r="F40" s="47"/>
      <c r="G40" s="50"/>
      <c r="H40" s="48"/>
      <c r="I40" s="6"/>
      <c r="J40" s="12"/>
      <c r="K40" s="24"/>
      <c r="L40" s="25"/>
      <c r="M40" s="1"/>
      <c r="N40" s="1"/>
      <c r="O40" s="1"/>
      <c r="P40" s="1"/>
      <c r="Q40" s="1"/>
      <c r="S40" s="1"/>
    </row>
    <row r="41" spans="1:19">
      <c r="A41" s="43"/>
      <c r="B41" s="43"/>
      <c r="C41" s="49"/>
      <c r="D41" s="47"/>
      <c r="E41" s="47"/>
      <c r="F41" s="47"/>
      <c r="G41" s="50"/>
      <c r="H41" s="48"/>
      <c r="I41" s="6"/>
      <c r="J41" s="12"/>
      <c r="K41" s="24"/>
      <c r="L41" s="27"/>
      <c r="Q41" s="1"/>
      <c r="R41" s="2"/>
      <c r="S41" s="1"/>
    </row>
    <row r="42" spans="1:19">
      <c r="A42" s="46"/>
      <c r="B42" s="46"/>
      <c r="C42" s="49"/>
      <c r="D42" s="47"/>
      <c r="E42" s="47"/>
      <c r="F42" s="47"/>
      <c r="G42" s="50"/>
      <c r="H42" s="48"/>
      <c r="I42" s="6"/>
      <c r="J42" s="12"/>
      <c r="K42" s="24"/>
      <c r="L42" s="25"/>
      <c r="Q42" s="1"/>
      <c r="R42" s="2"/>
      <c r="S42" s="1"/>
    </row>
    <row r="49" spans="1:19">
      <c r="N49" s="1"/>
      <c r="O49" s="1"/>
      <c r="P49" s="1"/>
      <c r="Q49" s="1"/>
      <c r="S49" s="1"/>
    </row>
    <row r="50" spans="1:19">
      <c r="A50" s="15" t="s">
        <v>59</v>
      </c>
      <c r="B50" s="16"/>
      <c r="C50" s="16"/>
      <c r="D50" s="16"/>
      <c r="E50" s="16"/>
      <c r="F50" s="16"/>
      <c r="G50" s="16"/>
      <c r="H50" s="16"/>
      <c r="I50" s="16"/>
      <c r="J50" s="16"/>
      <c r="K50" s="54">
        <f>L31+L33</f>
        <v>24308.17242857143</v>
      </c>
      <c r="L50" s="54"/>
    </row>
    <row r="51" spans="1:19">
      <c r="A51" s="6" t="s">
        <v>81</v>
      </c>
      <c r="B51" s="14"/>
      <c r="C51" s="6"/>
      <c r="D51" s="31"/>
      <c r="E51" s="6"/>
      <c r="F51" s="6"/>
      <c r="G51" s="6"/>
      <c r="H51" s="6"/>
      <c r="I51" s="6"/>
      <c r="J51" s="6"/>
      <c r="K51" s="6"/>
      <c r="L51" s="32">
        <f>K32-L31</f>
        <v>1624.6537942857176</v>
      </c>
    </row>
    <row r="52" spans="1:19">
      <c r="A52" s="13" t="s">
        <v>60</v>
      </c>
      <c r="B52" s="6"/>
      <c r="C52" s="6"/>
      <c r="D52" s="6"/>
      <c r="E52" s="6"/>
      <c r="F52" s="6"/>
      <c r="G52" s="6"/>
      <c r="H52" s="6"/>
      <c r="I52" s="6"/>
      <c r="J52" s="6"/>
      <c r="K52" s="55">
        <f>K32+L34</f>
        <v>26252.826222857148</v>
      </c>
      <c r="L52" s="55"/>
    </row>
    <row r="53" spans="1:19">
      <c r="A53" s="13" t="s">
        <v>58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32">
        <v>0</v>
      </c>
    </row>
    <row r="54" spans="1:19">
      <c r="A54" s="15" t="s">
        <v>57</v>
      </c>
      <c r="B54" s="16"/>
      <c r="C54" s="16"/>
      <c r="D54" s="16"/>
      <c r="E54" s="16"/>
      <c r="F54" s="16"/>
      <c r="G54" s="16"/>
      <c r="H54" s="16"/>
      <c r="I54" s="16"/>
      <c r="J54" s="16"/>
      <c r="K54" s="54">
        <f>K52</f>
        <v>26252.826222857148</v>
      </c>
      <c r="L54" s="54"/>
    </row>
    <row r="57" spans="1:19">
      <c r="P57" s="3"/>
    </row>
    <row r="58" spans="1:19">
      <c r="M58" s="1"/>
      <c r="N58" s="7"/>
      <c r="P58" s="1"/>
    </row>
    <row r="59" spans="1:19">
      <c r="M59" s="1"/>
      <c r="O59" s="7"/>
      <c r="P59" s="1"/>
    </row>
    <row r="60" spans="1:19">
      <c r="M60" s="1"/>
      <c r="N60" s="1"/>
      <c r="O60" s="1"/>
      <c r="P60" s="1"/>
      <c r="Q60" s="1"/>
      <c r="S60" s="1"/>
    </row>
    <row r="61" spans="1:19">
      <c r="M61" s="1"/>
      <c r="N61" s="1"/>
      <c r="O61" s="1"/>
      <c r="P61" s="1"/>
      <c r="Q61" s="1"/>
      <c r="S61" s="1"/>
    </row>
    <row r="62" spans="1:19">
      <c r="M62" s="1"/>
      <c r="N62" s="1"/>
      <c r="O62" s="1"/>
      <c r="P62" s="1"/>
      <c r="Q62" s="1"/>
      <c r="S62" s="1"/>
    </row>
    <row r="63" spans="1:19">
      <c r="M63" s="1"/>
      <c r="N63" s="1"/>
      <c r="O63" s="1"/>
      <c r="P63" s="1"/>
      <c r="Q63" s="1"/>
      <c r="S63" s="1"/>
    </row>
    <row r="64" spans="1:19">
      <c r="M64" s="1"/>
      <c r="N64" s="1"/>
      <c r="O64" s="1"/>
      <c r="P64" s="1"/>
      <c r="Q64" s="1"/>
      <c r="S64" s="1"/>
    </row>
    <row r="65" spans="13:19">
      <c r="M65" s="1"/>
      <c r="N65" s="1"/>
      <c r="O65" s="1"/>
      <c r="P65" s="1"/>
      <c r="Q65" s="1"/>
      <c r="S65" s="1"/>
    </row>
    <row r="66" spans="13:19">
      <c r="M66" s="1"/>
      <c r="N66" s="1"/>
      <c r="O66" s="1"/>
      <c r="P66" s="1"/>
      <c r="Q66" s="1"/>
      <c r="S66" s="1"/>
    </row>
    <row r="67" spans="13:19">
      <c r="M67" s="1"/>
      <c r="N67" s="1"/>
      <c r="O67" s="1"/>
      <c r="P67" s="1"/>
      <c r="Q67" s="1"/>
      <c r="S67" s="1"/>
    </row>
    <row r="68" spans="13:19">
      <c r="M68" s="1"/>
      <c r="N68" s="1"/>
      <c r="O68" s="1"/>
      <c r="P68" s="1"/>
      <c r="Q68" s="1"/>
      <c r="S68" s="1"/>
    </row>
    <row r="69" spans="13:19">
      <c r="M69" s="1"/>
      <c r="N69" s="1"/>
      <c r="O69" s="1"/>
      <c r="P69" s="1"/>
      <c r="Q69" s="1"/>
      <c r="S69" s="1"/>
    </row>
    <row r="70" spans="13:19">
      <c r="N70" s="1"/>
      <c r="O70" s="1"/>
      <c r="P70" s="1"/>
      <c r="Q70" s="1"/>
      <c r="S70" s="1"/>
    </row>
    <row r="71" spans="13:19">
      <c r="M71" s="1"/>
      <c r="N71" s="1"/>
      <c r="O71" s="1"/>
      <c r="P71" s="1"/>
      <c r="Q71" s="1"/>
      <c r="S71" s="1"/>
    </row>
    <row r="72" spans="13:19">
      <c r="M72" s="1"/>
      <c r="N72" s="1"/>
      <c r="O72" s="1"/>
      <c r="P72" s="1"/>
      <c r="Q72" s="1"/>
      <c r="S72" s="1"/>
    </row>
    <row r="73" spans="13:19">
      <c r="M73" s="1"/>
      <c r="N73" s="1"/>
      <c r="O73" s="1"/>
      <c r="P73" s="1"/>
      <c r="Q73" s="1"/>
      <c r="S73" s="1"/>
    </row>
    <row r="74" spans="13:19">
      <c r="M74" s="1"/>
      <c r="N74" s="1"/>
      <c r="O74" s="1"/>
      <c r="P74" s="1"/>
      <c r="Q74" s="1"/>
      <c r="S74" s="1"/>
    </row>
    <row r="75" spans="13:19">
      <c r="M75" s="1"/>
    </row>
    <row r="76" spans="13:19">
      <c r="M76" s="1"/>
      <c r="N76" s="1"/>
      <c r="O76" s="1"/>
      <c r="P76" s="1"/>
      <c r="Q76" s="1"/>
      <c r="S76" s="1"/>
    </row>
    <row r="77" spans="13:19">
      <c r="M77" s="1"/>
      <c r="N77" s="1"/>
      <c r="O77" s="1"/>
      <c r="P77" s="1"/>
      <c r="Q77" s="1"/>
      <c r="S77" s="1"/>
    </row>
    <row r="78" spans="13:19">
      <c r="M78" s="1"/>
      <c r="N78" s="1"/>
      <c r="O78" s="1"/>
      <c r="P78" s="1"/>
      <c r="Q78" s="1"/>
      <c r="S78" s="1"/>
    </row>
    <row r="79" spans="13:19">
      <c r="M79" s="1"/>
      <c r="N79" s="1"/>
      <c r="O79" s="1"/>
      <c r="P79" s="1"/>
      <c r="Q79" s="1"/>
      <c r="S79" s="1"/>
    </row>
    <row r="80" spans="13:19">
      <c r="M80" s="1"/>
      <c r="N80" s="1"/>
      <c r="O80" s="1"/>
      <c r="P80" s="1"/>
      <c r="Q80" s="1"/>
      <c r="S80" s="1"/>
    </row>
    <row r="81" spans="13:19">
      <c r="M81" s="1"/>
      <c r="N81" s="1"/>
      <c r="O81" s="1"/>
      <c r="P81" s="1"/>
      <c r="Q81" s="1"/>
      <c r="S81" s="1"/>
    </row>
    <row r="82" spans="13:19">
      <c r="M82" s="1"/>
      <c r="N82" s="1"/>
      <c r="O82" s="1"/>
      <c r="P82" s="1"/>
      <c r="Q82" s="1"/>
      <c r="S82" s="1"/>
    </row>
    <row r="83" spans="13:19">
      <c r="N83" s="1"/>
      <c r="O83" s="1"/>
      <c r="P83" s="1"/>
      <c r="Q83" s="1"/>
      <c r="S83" s="1"/>
    </row>
    <row r="84" spans="13:19">
      <c r="N84" s="1"/>
      <c r="O84" s="1"/>
      <c r="P84" s="1"/>
      <c r="Q84" s="1"/>
      <c r="S84" s="1"/>
    </row>
    <row r="85" spans="13:19">
      <c r="N85" s="1"/>
      <c r="O85" s="1"/>
      <c r="P85" s="1"/>
      <c r="Q85" s="1"/>
      <c r="S85" s="1"/>
    </row>
    <row r="86" spans="13:19">
      <c r="N86" s="1"/>
      <c r="O86" s="1"/>
      <c r="P86" s="1"/>
      <c r="Q86" s="1"/>
      <c r="S86" s="1"/>
    </row>
    <row r="87" spans="13:19">
      <c r="N87" s="1"/>
      <c r="O87" s="1"/>
      <c r="P87" s="1"/>
      <c r="Q87" s="1"/>
      <c r="S87" s="1"/>
    </row>
  </sheetData>
  <mergeCells count="67">
    <mergeCell ref="K32:L32"/>
    <mergeCell ref="G41:G42"/>
    <mergeCell ref="H41:H42"/>
    <mergeCell ref="A42:B42"/>
    <mergeCell ref="K50:L50"/>
    <mergeCell ref="G37:G38"/>
    <mergeCell ref="H37:H38"/>
    <mergeCell ref="A38:B38"/>
    <mergeCell ref="A39:B39"/>
    <mergeCell ref="A36:B36"/>
    <mergeCell ref="A37:B37"/>
    <mergeCell ref="C37:C38"/>
    <mergeCell ref="D37:D38"/>
    <mergeCell ref="E37:E38"/>
    <mergeCell ref="F37:F38"/>
    <mergeCell ref="G33:G34"/>
    <mergeCell ref="K52:L52"/>
    <mergeCell ref="K54:L54"/>
    <mergeCell ref="A40:B40"/>
    <mergeCell ref="A41:B41"/>
    <mergeCell ref="C41:C42"/>
    <mergeCell ref="D41:D42"/>
    <mergeCell ref="E41:E42"/>
    <mergeCell ref="F41:F42"/>
    <mergeCell ref="C39:C40"/>
    <mergeCell ref="D39:D40"/>
    <mergeCell ref="E39:E40"/>
    <mergeCell ref="F39:F40"/>
    <mergeCell ref="G39:G40"/>
    <mergeCell ref="H39:H40"/>
    <mergeCell ref="H33:H34"/>
    <mergeCell ref="A34:B34"/>
    <mergeCell ref="A35:B35"/>
    <mergeCell ref="C35:C36"/>
    <mergeCell ref="D35:D36"/>
    <mergeCell ref="E35:E36"/>
    <mergeCell ref="F35:F36"/>
    <mergeCell ref="G35:G36"/>
    <mergeCell ref="H35:H36"/>
    <mergeCell ref="A33:B33"/>
    <mergeCell ref="C33:C34"/>
    <mergeCell ref="D33:D34"/>
    <mergeCell ref="E33:E34"/>
    <mergeCell ref="F33:F34"/>
    <mergeCell ref="E31:E32"/>
    <mergeCell ref="F31:F32"/>
    <mergeCell ref="G31:G32"/>
    <mergeCell ref="H31:H32"/>
    <mergeCell ref="A32:B32"/>
    <mergeCell ref="B22:D22"/>
    <mergeCell ref="B23:D23"/>
    <mergeCell ref="B24:D24"/>
    <mergeCell ref="B25:D25"/>
    <mergeCell ref="A31:B31"/>
    <mergeCell ref="C31:C32"/>
    <mergeCell ref="D31:D32"/>
    <mergeCell ref="K15:L15"/>
    <mergeCell ref="B2:D2"/>
    <mergeCell ref="B3:D3"/>
    <mergeCell ref="K4:L4"/>
    <mergeCell ref="B4:D4"/>
    <mergeCell ref="B5:D5"/>
    <mergeCell ref="K5:L5"/>
    <mergeCell ref="B6:D6"/>
    <mergeCell ref="B7:D7"/>
    <mergeCell ref="B8:D8"/>
    <mergeCell ref="B9:D9"/>
  </mergeCells>
  <hyperlinks>
    <hyperlink ref="B8" r:id="rId1"/>
  </hyperlinks>
  <pageMargins left="0.51181102362204722" right="0.11811023622047245" top="1.3385826771653544" bottom="0.19685039370078741" header="0.31496062992125984" footer="0.31496062992125984"/>
  <pageSetup paperSize="9" scale="9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Netznutzung, VNB --&gt; LF</vt:lpstr>
      <vt:lpstr>Netznutzung, ÜNB --&gt; VNB</vt:lpstr>
      <vt:lpstr>Ausgleichsenergie ÜNB --&gt; BGV</vt:lpstr>
      <vt:lpstr>Korrektur-BG-Saldo ÜNB --&gt; BGV</vt:lpstr>
      <vt:lpstr>'Ausgleichsenergie ÜNB --&gt; BGV'!Druckbereich</vt:lpstr>
      <vt:lpstr>'Korrektur-BG-Saldo ÜNB --&gt; BGV'!Druckbereich</vt:lpstr>
      <vt:lpstr>'Netznutzung, ÜNB --&gt; VNB'!Druckbereich</vt:lpstr>
      <vt:lpstr>'Netznutzung, VNB --&gt; LF'!Druckbereich</vt:lpstr>
    </vt:vector>
  </TitlesOfParts>
  <Company>SABDN566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Bachmann Kurt AXI IAS</dc:creator>
  <cp:lastModifiedBy>La Roi Hendrik</cp:lastModifiedBy>
  <cp:lastPrinted>2016-04-28T13:34:28Z</cp:lastPrinted>
  <dcterms:created xsi:type="dcterms:W3CDTF">2016-01-04T06:28:44Z</dcterms:created>
  <dcterms:modified xsi:type="dcterms:W3CDTF">2016-09-15T07:44:46Z</dcterms:modified>
</cp:coreProperties>
</file>